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9" sheetId="1" r:id="rId1"/>
    <sheet name="2020" sheetId="2" r:id="rId2"/>
    <sheet name="2021" sheetId="3" r:id="rId3"/>
  </sheets>
  <definedNames/>
  <calcPr fullCalcOnLoad="1"/>
</workbook>
</file>

<file path=xl/sharedStrings.xml><?xml version="1.0" encoding="utf-8"?>
<sst xmlns="http://schemas.openxmlformats.org/spreadsheetml/2006/main" count="639" uniqueCount="175">
  <si>
    <t>Таблица 2</t>
  </si>
  <si>
    <t>Наименование показателя</t>
  </si>
  <si>
    <t>Код строки</t>
  </si>
  <si>
    <t>Код по бюджетной классификации Российской Федерации (раздел,подраздел,целевая статья,вид расходов, КОСГУ</t>
  </si>
  <si>
    <t>Объем финансового обеспечения, руб. (с точностью до двух знаков после запятой)</t>
  </si>
  <si>
    <t>всего</t>
  </si>
  <si>
    <t>субсидия на финансовое обеспечение выполнения муниципального задания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</si>
  <si>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</si>
  <si>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</si>
  <si>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</si>
  <si>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их них гранты</t>
  </si>
  <si>
    <t>Поступления от доходов,всего:</t>
  </si>
  <si>
    <t>в том числе: доходы от собственности</t>
  </si>
  <si>
    <t>доходы от оказания услуг,работ</t>
  </si>
  <si>
    <t>доходы от штрафов, пеней, иных сумм принудительного изъятия</t>
  </si>
  <si>
    <t>х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</si>
  <si>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</si>
  <si>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</si>
  <si>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</si>
  <si>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</si>
  <si>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</si>
  <si>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 числена:</t>
  </si>
  <si>
    <t>выплаты персоналу всего:</t>
  </si>
  <si>
    <t>из них:</t>
  </si>
  <si>
    <t>заработная плата</t>
  </si>
  <si>
    <t>прочие выплаты,всего</t>
  </si>
  <si>
    <t xml:space="preserve">в том числе: </t>
  </si>
  <si>
    <t>выплаты специалистам,проживающим и работающим в сельской местности и рабочих поселках</t>
  </si>
  <si>
    <t>другие выплаты</t>
  </si>
  <si>
    <t>начисления на выплаты по оплате труда</t>
  </si>
  <si>
    <t>оплата работ,услуг, всего</t>
  </si>
  <si>
    <t>услуги связи</t>
  </si>
  <si>
    <t>транспортные услуги</t>
  </si>
  <si>
    <t>коммунальные услуги</t>
  </si>
  <si>
    <t>в том числе:</t>
  </si>
  <si>
    <t>оплата услуг отопления</t>
  </si>
  <si>
    <t>оплата услуг печного отопления</t>
  </si>
  <si>
    <t>оплата услуг горячего водоснабжения</t>
  </si>
  <si>
    <t>оплата услуг холодного водоснабжения</t>
  </si>
  <si>
    <t>оплата услуг потребления газа</t>
  </si>
  <si>
    <t>оплата услуг потребления электроэнергии</t>
  </si>
  <si>
    <t>оплата услуг канализации,ассенизации, водоотведения</t>
  </si>
  <si>
    <t>другие пасходы по оплате коммунальных услуг</t>
  </si>
  <si>
    <t>арендная плата за пользование имуществом</t>
  </si>
  <si>
    <t>работы, услуги по содержанию имущества</t>
  </si>
  <si>
    <t>в том числе</t>
  </si>
  <si>
    <t>содержание в чистоте помещений,зданий,дворов,иного имущества</t>
  </si>
  <si>
    <t>текущий ремонт (ремонт)</t>
  </si>
  <si>
    <t>капитальный ремонт</t>
  </si>
  <si>
    <t>противопожарные мероприятия,связанные с содержанием имущества</t>
  </si>
  <si>
    <t>пусконаладочные работы</t>
  </si>
  <si>
    <t>другие расходы по содержанию имущества</t>
  </si>
  <si>
    <t>прочие работы,услуги</t>
  </si>
  <si>
    <t>научно-исследовательские,опытно-конструкторские,услуги по типовому проектированию</t>
  </si>
  <si>
    <t>услуги по разработке схем территориального планирования,градостроительных и технических регламентов,градостроительное зонирование,планировке территорий</t>
  </si>
  <si>
    <t>проектно-изыскательские работы</t>
  </si>
  <si>
    <t>услуги по охране ( в том числе вневедомственной и пожарной)</t>
  </si>
  <si>
    <t>услуги по страхованию</t>
  </si>
  <si>
    <t>услуги в области информационных технологий</t>
  </si>
  <si>
    <t>типографские работы,услуги</t>
  </si>
  <si>
    <t>медицинские услуги,и санитарно-эпидемиологические работы и услуги (не связанные с содержанием имущества)</t>
  </si>
  <si>
    <t>иные работы и услуги</t>
  </si>
  <si>
    <t>социальное обеспечение, всего</t>
  </si>
  <si>
    <t>пособия по социальной помощи населению</t>
  </si>
  <si>
    <t>пенсии,пособия,выплачиваемые организациями  сектора государственного управления</t>
  </si>
  <si>
    <t>прочие расходы,всего</t>
  </si>
  <si>
    <t>уплата налогов (включаемых в состав расходов),государственных пошлин и сборолв,разного рода платежей в бюджеты всех уровне</t>
  </si>
  <si>
    <t>уплата налогов,входящих в группу налога на имущества</t>
  </si>
  <si>
    <t>240.1.1</t>
  </si>
  <si>
    <t>240.1.2</t>
  </si>
  <si>
    <t>уплата штрафов,пеней за несвоевременную уплату налогов и сборов,экономические санкции</t>
  </si>
  <si>
    <t>240.1.3</t>
  </si>
  <si>
    <t>выплата стипендий</t>
  </si>
  <si>
    <t>выплата денежных компенсаций,надбавок,иных выплат</t>
  </si>
  <si>
    <t>иные расходы,относящиеся к прочим</t>
  </si>
  <si>
    <t>Расходы по приобретению нефинансовых активов,всего:</t>
  </si>
  <si>
    <t>увеличение стоимости основных средств</t>
  </si>
  <si>
    <t>увеличение стоимости основных средств,осуществляемое в рамках бюджетных инвестиций</t>
  </si>
  <si>
    <t>иные расходы,связанные с увеличением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</si>
  <si>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</si>
  <si>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</si>
  <si>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</si>
  <si>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медикаменты и перевязочные средства</t>
  </si>
  <si>
    <t>Поступление финансовых активов,всего:</t>
  </si>
  <si>
    <t>увеличение остатков средств</t>
  </si>
  <si>
    <t>прочие поступления</t>
  </si>
  <si>
    <t>Выбытие финансовых активов,всего: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</si>
  <si>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</si>
  <si>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</si>
  <si>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</si>
  <si>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</si>
  <si>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223.1</t>
  </si>
  <si>
    <t>223.2</t>
  </si>
  <si>
    <t>223.3</t>
  </si>
  <si>
    <t>223.4</t>
  </si>
  <si>
    <t>223.5</t>
  </si>
  <si>
    <t>223.6</t>
  </si>
  <si>
    <t>223.7</t>
  </si>
  <si>
    <t>223.8</t>
  </si>
  <si>
    <t>225.1</t>
  </si>
  <si>
    <t>225.2</t>
  </si>
  <si>
    <t>225.3</t>
  </si>
  <si>
    <t>225.4</t>
  </si>
  <si>
    <t>225.5</t>
  </si>
  <si>
    <t>225.6</t>
  </si>
  <si>
    <t>226.1</t>
  </si>
  <si>
    <t>226.2</t>
  </si>
  <si>
    <t>226.3</t>
  </si>
  <si>
    <t>226.4</t>
  </si>
  <si>
    <t>226.5</t>
  </si>
  <si>
    <t>226.7</t>
  </si>
  <si>
    <t>226.8</t>
  </si>
  <si>
    <t>226.9</t>
  </si>
  <si>
    <t>240.1</t>
  </si>
  <si>
    <t>240.2</t>
  </si>
  <si>
    <t>240.3</t>
  </si>
  <si>
    <t>240.4</t>
  </si>
  <si>
    <t>310.1</t>
  </si>
  <si>
    <t>340.1</t>
  </si>
  <si>
    <t>340.2</t>
  </si>
  <si>
    <t>226.10</t>
  </si>
  <si>
    <t>0702\775\01\Б\02\42190\244\221</t>
  </si>
  <si>
    <t>0702\775\01\Б\02\42190\244\223</t>
  </si>
  <si>
    <t>0702\775\01\Б\02\42190\244\223.1</t>
  </si>
  <si>
    <t>0702\775\01\Б\02\42190\244\223.2</t>
  </si>
  <si>
    <t>0702\775\01\Б\02\42190\244\223.3</t>
  </si>
  <si>
    <t>0702\775\01\Б\02\42190\244\223.4</t>
  </si>
  <si>
    <t>0702\775\01\Б\02\42190\244\223.5</t>
  </si>
  <si>
    <t>0702\775\01\Б\02\42190\244\223.6</t>
  </si>
  <si>
    <t>0702\775\01\Б\02\42190\244\223.7</t>
  </si>
  <si>
    <t>0702\775\01\Б\02\42190\244\223.8</t>
  </si>
  <si>
    <t>0702\775\01\Б\02\42190\244\225</t>
  </si>
  <si>
    <t>0702\775\01\Б\02\42190\244\225.1</t>
  </si>
  <si>
    <t>0702\775\01\Б\02\42190\244\225.2</t>
  </si>
  <si>
    <t>0702\775\01\Б\02\42190\244\225.4</t>
  </si>
  <si>
    <t>0702\775\01\Б\02\42190\244\225.5</t>
  </si>
  <si>
    <t>0702\775\01\Б\02\42190\244\225.6</t>
  </si>
  <si>
    <t>0702\775\01\Б\02\42190\244\226</t>
  </si>
  <si>
    <t>0702\775\01\Б\02\42190\244\226.1</t>
  </si>
  <si>
    <t>0702\775\01\Б\02\42190\244\226.2</t>
  </si>
  <si>
    <t>0702\775\01\Б\02\42190\244\226.3</t>
  </si>
  <si>
    <t>0702\775\01\Б\02\42190\244\226.4</t>
  </si>
  <si>
    <t>0702\775\01\Б\02\42190\244\226.5</t>
  </si>
  <si>
    <t>0702\775\01\Б\02\42190\244\226.7</t>
  </si>
  <si>
    <t>0702\775\01\Б\02\42190\244\226.8</t>
  </si>
  <si>
    <t>0702\775\01\Б\02\42190\244\226.9</t>
  </si>
  <si>
    <t>290.1</t>
  </si>
  <si>
    <t>\226.10</t>
  </si>
  <si>
    <t>0702\775\01\Б\02\42190\243\225.3</t>
  </si>
  <si>
    <t>Показатели по поступлениям и выплатам учреждения на 01.01.2019 года</t>
  </si>
  <si>
    <t>0702\775\01\Б\02\42190\244\228</t>
  </si>
  <si>
    <t>0702\775\01\Б\02\42190\244\227</t>
  </si>
  <si>
    <t>0702\775\01\Б\02\42190\851\291</t>
  </si>
  <si>
    <t>0702\775\01\Б\02\42190\853\291</t>
  </si>
  <si>
    <t>0702\775\01\Б\02\42190\831/296</t>
  </si>
  <si>
    <t>доходы от возмещения расходов,понесенных в связи с эксплуатацией государственного(муниц)имущества</t>
  </si>
  <si>
    <t>налоги,пошлины и сборы</t>
  </si>
  <si>
    <t>0702\775\01\Б\02\42190\853\292</t>
  </si>
  <si>
    <t>другие экономические санкции</t>
  </si>
  <si>
    <t>0702\775\01\Б\02\42190\853\295</t>
  </si>
  <si>
    <t>материальные запасы однократного применения</t>
  </si>
  <si>
    <t>0702\775\01\Б\02\42190\244\349</t>
  </si>
  <si>
    <t>0702\775\01\Б\01\42190\111/266</t>
  </si>
  <si>
    <t>0702\775\01\Б\10\42190\244\312</t>
  </si>
  <si>
    <t>услуги,работы для целей капитальных вложений (монтажные работы)</t>
  </si>
  <si>
    <t>услуги по организации питания</t>
  </si>
  <si>
    <t>уплата иных налогов (за НВОС)</t>
  </si>
  <si>
    <t>штрафы за нарушение законодательства о закупках и нарушение условий контрактов (договоров)</t>
  </si>
  <si>
    <t>0702\775\01\Б\02\42190\853\293</t>
  </si>
  <si>
    <t>увеличение стоимости продуктов питания</t>
  </si>
  <si>
    <t>0702\775\01\Б\02\42190\244\342</t>
  </si>
  <si>
    <t>340.3</t>
  </si>
  <si>
    <t>0702\775\01\Б\02\42190\852\291</t>
  </si>
  <si>
    <t>Показатели по поступлениям и выплатам учреждения на 01.01.2021 года</t>
  </si>
  <si>
    <t>Показатели по поступлениям и выплатам учреждения на 01.01.2020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</si>
</sst>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view="pageBreakPreview" zoomScaleNormal="75" zoomScaleSheetLayoutView="100" zoomScalePageLayoutView="0" workbookViewId="0" topLeftCell="A1">
      <selection activeCell="E6" sqref="E6:E7"/>
    </sheetView>
  </sheetViews>
  <sheetFormatPr defaultColWidth="9.140625" defaultRowHeight="15"/>
  <cols>
    <col min="1" max="1" width="24.00390625" style="5" customWidth="1"/>
    <col min="2" max="2" width="10.28125" style="5" customWidth="1"/>
    <col min="3" max="3" width="36.00390625" style="5" customWidth="1"/>
    <col min="4" max="4" width="15.421875" style="5" customWidth="1"/>
    <col min="5" max="5" width="16.7109375" style="5" customWidth="1"/>
    <col min="6" max="6" width="13.57421875" style="5" customWidth="1"/>
    <col min="7" max="7" width="13.8515625" style="5" customWidth="1"/>
    <col min="8" max="8" width="13.140625" style="5" customWidth="1"/>
    <col min="9" max="9" width="14.421875" style="5" customWidth="1"/>
    <col min="10" max="10" width="9.140625" style="5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.75">
      <c r="A2" s="3"/>
      <c r="B2" s="9" t="s">
        <v>149</v>
      </c>
      <c r="C2" s="9"/>
      <c r="D2" s="9"/>
      <c r="E2" s="9"/>
      <c r="F2" s="9"/>
      <c r="G2" s="9"/>
      <c r="H2" s="3"/>
      <c r="I2" s="3"/>
    </row>
    <row r="3" spans="1:9" ht="15.75">
      <c r="A3" s="3"/>
      <c r="B3" s="3"/>
      <c r="C3" s="3"/>
      <c r="D3" s="3"/>
      <c r="E3" s="3"/>
      <c r="F3" s="3"/>
      <c r="G3" s="3"/>
      <c r="H3" s="3"/>
      <c r="I3" s="3" t="s">
        <v>0</v>
      </c>
    </row>
    <row r="4" spans="1:9" ht="15.75">
      <c r="A4" s="3"/>
      <c r="B4" s="3"/>
      <c r="C4" s="3"/>
      <c r="D4" s="3"/>
      <c r="E4" s="3"/>
      <c r="F4" s="3"/>
      <c r="G4" s="3"/>
      <c r="H4" s="3"/>
      <c r="I4" s="3"/>
    </row>
    <row r="5" spans="1:9" ht="32.25" customHeight="1">
      <c r="A5" s="15" t="s">
        <v>1</v>
      </c>
      <c r="B5" s="15" t="s">
        <v>2</v>
      </c>
      <c r="C5" s="15" t="s">
        <v>3</v>
      </c>
      <c r="D5" s="10" t="s">
        <v>4</v>
      </c>
      <c r="E5" s="11"/>
      <c r="F5" s="11"/>
      <c r="G5" s="11"/>
      <c r="H5" s="11"/>
      <c r="I5" s="12"/>
    </row>
    <row r="6" spans="1:9" ht="90" customHeight="1">
      <c r="A6" s="16"/>
      <c r="B6" s="16"/>
      <c r="C6" s="16"/>
      <c r="D6" s="18" t="s">
        <v>5</v>
      </c>
      <c r="E6" s="15" t="s">
        <v>6</v>
      </c>
      <c r="F6" s="15" t="s">
        <v>7</v>
      </c>
      <c r="G6" s="15" t="s">
        <v>8</v>
      </c>
      <c r="H6" s="13" t="s">
        <v>9</v>
      </c>
      <c r="I6" s="14"/>
    </row>
    <row r="7" spans="1:9" ht="15.75">
      <c r="A7" s="17"/>
      <c r="B7" s="17"/>
      <c r="C7" s="17"/>
      <c r="D7" s="19"/>
      <c r="E7" s="17"/>
      <c r="F7" s="17"/>
      <c r="G7" s="17"/>
      <c r="H7" s="2" t="s">
        <v>5</v>
      </c>
      <c r="I7" s="2" t="s">
        <v>10</v>
      </c>
    </row>
    <row r="8" spans="1:9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31.5">
      <c r="A9" s="7" t="s">
        <v>11</v>
      </c>
      <c r="B9" s="4">
        <v>100</v>
      </c>
      <c r="C9" s="4" t="s">
        <v>15</v>
      </c>
      <c r="D9" s="6">
        <f>E9+F9+G9+H9</f>
        <v>47768633.2</v>
      </c>
      <c r="E9" s="6">
        <f>E11</f>
        <v>42919169.2</v>
      </c>
      <c r="F9" s="6">
        <f>F15</f>
        <v>475694</v>
      </c>
      <c r="G9" s="6"/>
      <c r="H9" s="6">
        <f>H11+H16+H13</f>
        <v>4373770</v>
      </c>
      <c r="I9" s="6"/>
    </row>
    <row r="10" spans="1:9" ht="31.5">
      <c r="A10" s="7" t="s">
        <v>12</v>
      </c>
      <c r="B10" s="4">
        <v>110</v>
      </c>
      <c r="C10" s="4">
        <v>120</v>
      </c>
      <c r="D10" s="6">
        <f>H10</f>
        <v>0</v>
      </c>
      <c r="E10" s="6" t="s">
        <v>15</v>
      </c>
      <c r="F10" s="6" t="s">
        <v>15</v>
      </c>
      <c r="G10" s="6" t="s">
        <v>15</v>
      </c>
      <c r="H10" s="6"/>
      <c r="I10" s="6" t="s">
        <v>15</v>
      </c>
    </row>
    <row r="11" spans="1:9" ht="31.5">
      <c r="A11" s="7" t="s">
        <v>13</v>
      </c>
      <c r="B11" s="4">
        <v>120</v>
      </c>
      <c r="C11" s="4">
        <v>130</v>
      </c>
      <c r="D11" s="6">
        <f>E11+H11</f>
        <v>46916939.2</v>
      </c>
      <c r="E11" s="6">
        <f>E18+E81</f>
        <v>42919169.2</v>
      </c>
      <c r="F11" s="6" t="s">
        <v>15</v>
      </c>
      <c r="G11" s="6" t="s">
        <v>15</v>
      </c>
      <c r="H11" s="6">
        <v>3997770</v>
      </c>
      <c r="I11" s="6"/>
    </row>
    <row r="12" spans="1:9" ht="66.75" customHeight="1">
      <c r="A12" s="7" t="s">
        <v>14</v>
      </c>
      <c r="B12" s="4">
        <v>130</v>
      </c>
      <c r="C12" s="4"/>
      <c r="D12" s="6">
        <f>H12</f>
        <v>0</v>
      </c>
      <c r="E12" s="6" t="s">
        <v>15</v>
      </c>
      <c r="F12" s="6" t="s">
        <v>15</v>
      </c>
      <c r="G12" s="6" t="s">
        <v>15</v>
      </c>
      <c r="H12" s="6"/>
      <c r="I12" s="6" t="s">
        <v>15</v>
      </c>
    </row>
    <row r="13" spans="1:9" ht="66.75" customHeight="1">
      <c r="A13" s="7" t="s">
        <v>155</v>
      </c>
      <c r="B13" s="4"/>
      <c r="C13" s="4">
        <v>135</v>
      </c>
      <c r="D13" s="6"/>
      <c r="E13" s="6"/>
      <c r="F13" s="6"/>
      <c r="G13" s="6"/>
      <c r="H13" s="6">
        <v>376000</v>
      </c>
      <c r="I13" s="6"/>
    </row>
    <row r="14" spans="1:9" ht="157.5">
      <c r="A14" s="7" t="s">
        <v>16</v>
      </c>
      <c r="B14" s="4">
        <v>140</v>
      </c>
      <c r="C14" s="2"/>
      <c r="D14" s="6">
        <f>H14</f>
        <v>0</v>
      </c>
      <c r="E14" s="6" t="s">
        <v>15</v>
      </c>
      <c r="F14" s="6" t="s">
        <v>15</v>
      </c>
      <c r="G14" s="6" t="s">
        <v>15</v>
      </c>
      <c r="H14" s="6"/>
      <c r="I14" s="6" t="s">
        <v>15</v>
      </c>
    </row>
    <row r="15" spans="1:9" ht="47.25">
      <c r="A15" s="7" t="s">
        <v>17</v>
      </c>
      <c r="B15" s="4">
        <v>150</v>
      </c>
      <c r="C15" s="2"/>
      <c r="D15" s="6">
        <f>F15+G15</f>
        <v>475694</v>
      </c>
      <c r="E15" s="6" t="s">
        <v>15</v>
      </c>
      <c r="F15" s="6">
        <f>F18+F81</f>
        <v>475694</v>
      </c>
      <c r="G15" s="6"/>
      <c r="H15" s="6"/>
      <c r="I15" s="6" t="s">
        <v>15</v>
      </c>
    </row>
    <row r="16" spans="1:9" ht="15.75">
      <c r="A16" s="7" t="s">
        <v>18</v>
      </c>
      <c r="B16" s="4">
        <v>160</v>
      </c>
      <c r="C16" s="2"/>
      <c r="D16" s="6">
        <f>H16</f>
        <v>0</v>
      </c>
      <c r="E16" s="6" t="s">
        <v>15</v>
      </c>
      <c r="F16" s="6" t="s">
        <v>15</v>
      </c>
      <c r="G16" s="6" t="s">
        <v>15</v>
      </c>
      <c r="H16" s="6"/>
      <c r="I16" s="6"/>
    </row>
    <row r="17" spans="1:9" ht="31.5">
      <c r="A17" s="7" t="s">
        <v>19</v>
      </c>
      <c r="B17" s="4">
        <v>180</v>
      </c>
      <c r="C17" s="2" t="s">
        <v>15</v>
      </c>
      <c r="D17" s="6">
        <f>H17</f>
        <v>0</v>
      </c>
      <c r="E17" s="6" t="s">
        <v>15</v>
      </c>
      <c r="F17" s="6" t="s">
        <v>15</v>
      </c>
      <c r="G17" s="6" t="s">
        <v>15</v>
      </c>
      <c r="H17" s="6"/>
      <c r="I17" s="6" t="s">
        <v>15</v>
      </c>
    </row>
    <row r="18" spans="1:9" ht="31.5">
      <c r="A18" s="7" t="s">
        <v>20</v>
      </c>
      <c r="B18" s="4">
        <v>200</v>
      </c>
      <c r="C18" s="2" t="s">
        <v>15</v>
      </c>
      <c r="D18" s="6">
        <f aca="true" t="shared" si="0" ref="D18:D83">E18+F18+G18+H18</f>
        <v>46358688.2</v>
      </c>
      <c r="E18" s="6">
        <f>E20+E28+E68</f>
        <v>41763569.2</v>
      </c>
      <c r="F18" s="6">
        <f>F20+F28+F68</f>
        <v>461214</v>
      </c>
      <c r="G18" s="6">
        <f>G20+G28+G68+G81</f>
        <v>0</v>
      </c>
      <c r="H18" s="6">
        <f>H20+H28+H68</f>
        <v>4133905</v>
      </c>
      <c r="I18" s="6"/>
    </row>
    <row r="19" spans="1:9" ht="15.75">
      <c r="A19" s="7" t="s">
        <v>21</v>
      </c>
      <c r="B19" s="4"/>
      <c r="C19" s="2"/>
      <c r="D19" s="6"/>
      <c r="E19" s="6"/>
      <c r="F19" s="6"/>
      <c r="G19" s="6"/>
      <c r="H19" s="6"/>
      <c r="I19" s="6"/>
    </row>
    <row r="20" spans="1:10" s="1" customFormat="1" ht="31.5">
      <c r="A20" s="7" t="s">
        <v>22</v>
      </c>
      <c r="B20" s="4">
        <v>210</v>
      </c>
      <c r="C20" s="2"/>
      <c r="D20" s="6">
        <f t="shared" si="0"/>
        <v>37977751</v>
      </c>
      <c r="E20" s="6">
        <f>E22+E23+E27</f>
        <v>35379200</v>
      </c>
      <c r="F20" s="6">
        <f>F22+F23+F27</f>
        <v>0</v>
      </c>
      <c r="G20" s="6">
        <f>G22+G23+G27</f>
        <v>0</v>
      </c>
      <c r="H20" s="6">
        <f>H22+H23+H27</f>
        <v>2598551</v>
      </c>
      <c r="I20" s="6"/>
      <c r="J20" s="5"/>
    </row>
    <row r="21" spans="1:9" ht="15.75">
      <c r="A21" s="2" t="s">
        <v>23</v>
      </c>
      <c r="B21" s="4"/>
      <c r="C21" s="2"/>
      <c r="D21" s="6"/>
      <c r="E21" s="6"/>
      <c r="F21" s="6"/>
      <c r="G21" s="6"/>
      <c r="H21" s="6"/>
      <c r="I21" s="6"/>
    </row>
    <row r="22" spans="1:9" ht="15.75">
      <c r="A22" s="2" t="s">
        <v>24</v>
      </c>
      <c r="B22" s="4">
        <v>211</v>
      </c>
      <c r="C22" s="2">
        <v>211</v>
      </c>
      <c r="D22" s="6">
        <f t="shared" si="0"/>
        <v>28628385</v>
      </c>
      <c r="E22" s="6">
        <f>479100+23538500+2611900</f>
        <v>26629500</v>
      </c>
      <c r="F22" s="6"/>
      <c r="G22" s="6"/>
      <c r="H22" s="6">
        <v>1998885</v>
      </c>
      <c r="I22" s="6"/>
    </row>
    <row r="23" spans="1:9" ht="15.75">
      <c r="A23" s="2" t="s">
        <v>25</v>
      </c>
      <c r="B23" s="4">
        <v>212</v>
      </c>
      <c r="C23" s="2"/>
      <c r="D23" s="6">
        <f t="shared" si="0"/>
        <v>543600</v>
      </c>
      <c r="E23" s="6">
        <f>E25+E26</f>
        <v>543600</v>
      </c>
      <c r="F23" s="6">
        <f>F25+F26</f>
        <v>0</v>
      </c>
      <c r="G23" s="6">
        <f>G25+G26</f>
        <v>0</v>
      </c>
      <c r="H23" s="6"/>
      <c r="I23" s="6"/>
    </row>
    <row r="24" spans="1:9" ht="15.75">
      <c r="A24" s="2" t="s">
        <v>26</v>
      </c>
      <c r="B24" s="4"/>
      <c r="C24" s="2"/>
      <c r="D24" s="6"/>
      <c r="E24" s="6"/>
      <c r="F24" s="6"/>
      <c r="G24" s="6"/>
      <c r="H24" s="6"/>
      <c r="I24" s="6"/>
    </row>
    <row r="25" spans="1:9" ht="78.75">
      <c r="A25" s="7" t="s">
        <v>27</v>
      </c>
      <c r="B25" s="4">
        <v>212.1</v>
      </c>
      <c r="C25" s="2"/>
      <c r="D25" s="6">
        <f t="shared" si="0"/>
        <v>0</v>
      </c>
      <c r="E25" s="6"/>
      <c r="F25" s="6"/>
      <c r="G25" s="6"/>
      <c r="H25" s="6"/>
      <c r="I25" s="6"/>
    </row>
    <row r="26" spans="1:9" ht="15.75">
      <c r="A26" s="7" t="s">
        <v>28</v>
      </c>
      <c r="B26" s="4">
        <v>212</v>
      </c>
      <c r="C26" s="2" t="s">
        <v>162</v>
      </c>
      <c r="D26" s="6">
        <f t="shared" si="0"/>
        <v>543600</v>
      </c>
      <c r="E26" s="6">
        <f>9800+480400+53400</f>
        <v>543600</v>
      </c>
      <c r="F26" s="6"/>
      <c r="G26" s="6"/>
      <c r="H26" s="6"/>
      <c r="I26" s="6"/>
    </row>
    <row r="27" spans="1:9" ht="47.25">
      <c r="A27" s="7" t="s">
        <v>29</v>
      </c>
      <c r="B27" s="4">
        <v>213</v>
      </c>
      <c r="C27" s="2">
        <v>213</v>
      </c>
      <c r="D27" s="6">
        <f t="shared" si="0"/>
        <v>8805766</v>
      </c>
      <c r="E27" s="6">
        <f>147600+7253600+804900</f>
        <v>8206100</v>
      </c>
      <c r="F27" s="6"/>
      <c r="G27" s="6"/>
      <c r="H27" s="6">
        <v>599666</v>
      </c>
      <c r="I27" s="6"/>
    </row>
    <row r="28" spans="1:10" s="1" customFormat="1" ht="31.5">
      <c r="A28" s="7" t="s">
        <v>30</v>
      </c>
      <c r="B28" s="4">
        <v>220</v>
      </c>
      <c r="C28" s="2"/>
      <c r="D28" s="6">
        <f t="shared" si="0"/>
        <v>7868546.57</v>
      </c>
      <c r="E28" s="6">
        <f>E30+E31+E32+E42+E43+E51</f>
        <v>5911956.57</v>
      </c>
      <c r="F28" s="6">
        <f>F30+F31+F32+F42+F43+F51</f>
        <v>461214</v>
      </c>
      <c r="G28" s="6">
        <f>G30+G31+G32+G42+G43+G51</f>
        <v>0</v>
      </c>
      <c r="H28" s="6">
        <f>H30+H31+H32+H43+H51</f>
        <v>1495376</v>
      </c>
      <c r="I28" s="6"/>
      <c r="J28" s="5"/>
    </row>
    <row r="29" spans="1:9" ht="15.75">
      <c r="A29" s="7" t="s">
        <v>23</v>
      </c>
      <c r="B29" s="4"/>
      <c r="C29" s="2"/>
      <c r="D29" s="6"/>
      <c r="E29" s="6"/>
      <c r="F29" s="6"/>
      <c r="G29" s="6"/>
      <c r="H29" s="6"/>
      <c r="I29" s="6"/>
    </row>
    <row r="30" spans="1:9" ht="15.75">
      <c r="A30" s="7" t="s">
        <v>31</v>
      </c>
      <c r="B30" s="4">
        <v>221</v>
      </c>
      <c r="C30" s="2" t="s">
        <v>121</v>
      </c>
      <c r="D30" s="6">
        <f t="shared" si="0"/>
        <v>66989</v>
      </c>
      <c r="E30" s="6">
        <v>47000</v>
      </c>
      <c r="F30" s="6"/>
      <c r="G30" s="6"/>
      <c r="H30" s="6">
        <v>19989</v>
      </c>
      <c r="I30" s="6"/>
    </row>
    <row r="31" spans="1:9" ht="15.75">
      <c r="A31" s="7" t="s">
        <v>32</v>
      </c>
      <c r="B31" s="4">
        <v>222</v>
      </c>
      <c r="C31" s="2"/>
      <c r="D31" s="6">
        <f t="shared" si="0"/>
        <v>0</v>
      </c>
      <c r="E31" s="6"/>
      <c r="F31" s="6"/>
      <c r="G31" s="6"/>
      <c r="H31" s="6"/>
      <c r="I31" s="6"/>
    </row>
    <row r="32" spans="1:9" ht="15.75">
      <c r="A32" s="7" t="s">
        <v>33</v>
      </c>
      <c r="B32" s="4">
        <v>223</v>
      </c>
      <c r="C32" s="2" t="s">
        <v>122</v>
      </c>
      <c r="D32" s="6">
        <f t="shared" si="0"/>
        <v>3717023.09</v>
      </c>
      <c r="E32" s="6">
        <f>E34+E35+E36+E37+E38+E39+E40+E41</f>
        <v>2941246.09</v>
      </c>
      <c r="F32" s="6">
        <f>F34+F35+F36+F37+F38+F39+F40+F41</f>
        <v>0</v>
      </c>
      <c r="G32" s="6">
        <f>G34+G35+G36+G37+G38+G39+G40+G41</f>
        <v>0</v>
      </c>
      <c r="H32" s="6">
        <f>H34+H35+H36+H37+H38+H39+H40+H41</f>
        <v>775777</v>
      </c>
      <c r="I32" s="6"/>
    </row>
    <row r="33" spans="1:9" ht="15.75">
      <c r="A33" s="7" t="s">
        <v>34</v>
      </c>
      <c r="B33" s="4"/>
      <c r="C33" s="2"/>
      <c r="D33" s="6"/>
      <c r="E33" s="6"/>
      <c r="F33" s="6"/>
      <c r="G33" s="6"/>
      <c r="H33" s="6"/>
      <c r="I33" s="6"/>
    </row>
    <row r="34" spans="1:9" ht="31.5">
      <c r="A34" s="7" t="s">
        <v>35</v>
      </c>
      <c r="B34" s="4" t="s">
        <v>91</v>
      </c>
      <c r="C34" s="2" t="s">
        <v>123</v>
      </c>
      <c r="D34" s="6">
        <f t="shared" si="0"/>
        <v>2740135.09</v>
      </c>
      <c r="E34" s="6">
        <v>2352246.09</v>
      </c>
      <c r="F34" s="6"/>
      <c r="G34" s="6"/>
      <c r="H34" s="6">
        <v>387889</v>
      </c>
      <c r="I34" s="6"/>
    </row>
    <row r="35" spans="1:9" ht="31.5">
      <c r="A35" s="7" t="s">
        <v>36</v>
      </c>
      <c r="B35" s="4" t="s">
        <v>92</v>
      </c>
      <c r="C35" s="2" t="s">
        <v>124</v>
      </c>
      <c r="D35" s="6">
        <f t="shared" si="0"/>
        <v>0</v>
      </c>
      <c r="E35" s="6"/>
      <c r="F35" s="6"/>
      <c r="G35" s="6"/>
      <c r="H35" s="6"/>
      <c r="I35" s="6"/>
    </row>
    <row r="36" spans="1:9" ht="31.5">
      <c r="A36" s="7" t="s">
        <v>37</v>
      </c>
      <c r="B36" s="4" t="s">
        <v>93</v>
      </c>
      <c r="C36" s="2" t="s">
        <v>125</v>
      </c>
      <c r="D36" s="6">
        <f t="shared" si="0"/>
        <v>247967</v>
      </c>
      <c r="E36" s="6"/>
      <c r="F36" s="6"/>
      <c r="G36" s="6"/>
      <c r="H36" s="6">
        <v>247967</v>
      </c>
      <c r="I36" s="6"/>
    </row>
    <row r="37" spans="1:9" ht="47.25">
      <c r="A37" s="7" t="s">
        <v>38</v>
      </c>
      <c r="B37" s="4" t="s">
        <v>94</v>
      </c>
      <c r="C37" s="2" t="s">
        <v>126</v>
      </c>
      <c r="D37" s="6">
        <f t="shared" si="0"/>
        <v>71989</v>
      </c>
      <c r="E37" s="6">
        <v>52000</v>
      </c>
      <c r="F37" s="6"/>
      <c r="G37" s="6"/>
      <c r="H37" s="6">
        <v>19989</v>
      </c>
      <c r="I37" s="6"/>
    </row>
    <row r="38" spans="1:9" ht="31.5">
      <c r="A38" s="7" t="s">
        <v>39</v>
      </c>
      <c r="B38" s="4" t="s">
        <v>95</v>
      </c>
      <c r="C38" s="2" t="s">
        <v>127</v>
      </c>
      <c r="D38" s="6">
        <f t="shared" si="0"/>
        <v>0</v>
      </c>
      <c r="E38" s="6"/>
      <c r="F38" s="6"/>
      <c r="G38" s="6"/>
      <c r="H38" s="6"/>
      <c r="I38" s="6"/>
    </row>
    <row r="39" spans="1:9" ht="47.25">
      <c r="A39" s="7" t="s">
        <v>40</v>
      </c>
      <c r="B39" s="4" t="s">
        <v>96</v>
      </c>
      <c r="C39" s="2" t="s">
        <v>128</v>
      </c>
      <c r="D39" s="6">
        <f t="shared" si="0"/>
        <v>579943</v>
      </c>
      <c r="E39" s="6">
        <v>480000</v>
      </c>
      <c r="F39" s="6"/>
      <c r="G39" s="6"/>
      <c r="H39" s="6">
        <v>99943</v>
      </c>
      <c r="I39" s="6"/>
    </row>
    <row r="40" spans="1:9" ht="47.25">
      <c r="A40" s="7" t="s">
        <v>41</v>
      </c>
      <c r="B40" s="4" t="s">
        <v>97</v>
      </c>
      <c r="C40" s="2" t="s">
        <v>129</v>
      </c>
      <c r="D40" s="6">
        <f t="shared" si="0"/>
        <v>76989</v>
      </c>
      <c r="E40" s="6">
        <v>57000</v>
      </c>
      <c r="F40" s="6"/>
      <c r="G40" s="6"/>
      <c r="H40" s="6">
        <v>19989</v>
      </c>
      <c r="I40" s="6"/>
    </row>
    <row r="41" spans="1:9" ht="47.25">
      <c r="A41" s="7" t="s">
        <v>42</v>
      </c>
      <c r="B41" s="4" t="s">
        <v>98</v>
      </c>
      <c r="C41" s="2" t="s">
        <v>130</v>
      </c>
      <c r="D41" s="6">
        <f t="shared" si="0"/>
        <v>0</v>
      </c>
      <c r="E41" s="6"/>
      <c r="F41" s="6"/>
      <c r="G41" s="6"/>
      <c r="H41" s="6"/>
      <c r="I41" s="6"/>
    </row>
    <row r="42" spans="1:9" ht="47.25">
      <c r="A42" s="7" t="s">
        <v>43</v>
      </c>
      <c r="B42" s="4">
        <v>224</v>
      </c>
      <c r="C42" s="2"/>
      <c r="D42" s="6">
        <f t="shared" si="0"/>
        <v>0</v>
      </c>
      <c r="E42" s="6"/>
      <c r="F42" s="6"/>
      <c r="G42" s="6"/>
      <c r="H42" s="6"/>
      <c r="I42" s="6"/>
    </row>
    <row r="43" spans="1:9" ht="47.25">
      <c r="A43" s="7" t="s">
        <v>44</v>
      </c>
      <c r="B43" s="4">
        <v>225</v>
      </c>
      <c r="C43" s="2" t="s">
        <v>131</v>
      </c>
      <c r="D43" s="6">
        <f t="shared" si="0"/>
        <v>2156077</v>
      </c>
      <c r="E43" s="6">
        <f>E45+E46+E47+E48+E49+E50</f>
        <v>1756300</v>
      </c>
      <c r="F43" s="6">
        <f>F45+F46+F47+F48+F49+F50</f>
        <v>0</v>
      </c>
      <c r="G43" s="6">
        <f>G45+G46+G47+G48+G49+G50</f>
        <v>0</v>
      </c>
      <c r="H43" s="6">
        <f>H45+H46+H47+H48+H49+H50</f>
        <v>399777</v>
      </c>
      <c r="I43" s="6"/>
    </row>
    <row r="44" spans="1:9" ht="15.75">
      <c r="A44" s="7" t="s">
        <v>45</v>
      </c>
      <c r="B44" s="4"/>
      <c r="C44" s="2"/>
      <c r="D44" s="6"/>
      <c r="E44" s="6"/>
      <c r="F44" s="6"/>
      <c r="G44" s="6"/>
      <c r="H44" s="6"/>
      <c r="I44" s="6"/>
    </row>
    <row r="45" spans="1:9" ht="47.25">
      <c r="A45" s="7" t="s">
        <v>46</v>
      </c>
      <c r="B45" s="4" t="s">
        <v>99</v>
      </c>
      <c r="C45" s="2" t="s">
        <v>132</v>
      </c>
      <c r="D45" s="6">
        <f t="shared" si="0"/>
        <v>1267789</v>
      </c>
      <c r="E45" s="6">
        <v>1247800</v>
      </c>
      <c r="F45" s="6"/>
      <c r="G45" s="6"/>
      <c r="H45" s="6">
        <v>19989</v>
      </c>
      <c r="I45" s="6"/>
    </row>
    <row r="46" spans="1:9" ht="31.5">
      <c r="A46" s="7" t="s">
        <v>47</v>
      </c>
      <c r="B46" s="4" t="s">
        <v>100</v>
      </c>
      <c r="C46" s="2" t="s">
        <v>133</v>
      </c>
      <c r="D46" s="6">
        <f t="shared" si="0"/>
        <v>35980</v>
      </c>
      <c r="E46" s="6"/>
      <c r="F46" s="6"/>
      <c r="G46" s="6"/>
      <c r="H46" s="6">
        <v>35980</v>
      </c>
      <c r="I46" s="6"/>
    </row>
    <row r="47" spans="1:9" ht="15.75">
      <c r="A47" s="7" t="s">
        <v>48</v>
      </c>
      <c r="B47" s="4" t="s">
        <v>101</v>
      </c>
      <c r="C47" s="2" t="s">
        <v>148</v>
      </c>
      <c r="D47" s="6">
        <f t="shared" si="0"/>
        <v>0</v>
      </c>
      <c r="E47" s="6"/>
      <c r="F47" s="6"/>
      <c r="G47" s="6"/>
      <c r="H47" s="6"/>
      <c r="I47" s="6"/>
    </row>
    <row r="48" spans="1:9" ht="63">
      <c r="A48" s="7" t="s">
        <v>49</v>
      </c>
      <c r="B48" s="4" t="s">
        <v>102</v>
      </c>
      <c r="C48" s="2" t="s">
        <v>134</v>
      </c>
      <c r="D48" s="6">
        <f t="shared" si="0"/>
        <v>95986</v>
      </c>
      <c r="E48" s="6">
        <v>72000</v>
      </c>
      <c r="F48" s="6"/>
      <c r="G48" s="6"/>
      <c r="H48" s="6">
        <v>23986</v>
      </c>
      <c r="I48" s="6"/>
    </row>
    <row r="49" spans="1:9" ht="31.5">
      <c r="A49" s="7" t="s">
        <v>50</v>
      </c>
      <c r="B49" s="4" t="s">
        <v>103</v>
      </c>
      <c r="C49" s="2" t="s">
        <v>135</v>
      </c>
      <c r="D49" s="6">
        <f t="shared" si="0"/>
        <v>0</v>
      </c>
      <c r="E49" s="6"/>
      <c r="F49" s="6"/>
      <c r="G49" s="6"/>
      <c r="H49" s="6"/>
      <c r="I49" s="6"/>
    </row>
    <row r="50" spans="1:9" ht="47.25">
      <c r="A50" s="7" t="s">
        <v>51</v>
      </c>
      <c r="B50" s="4" t="s">
        <v>104</v>
      </c>
      <c r="C50" s="2" t="s">
        <v>136</v>
      </c>
      <c r="D50" s="6">
        <f t="shared" si="0"/>
        <v>756322</v>
      </c>
      <c r="E50" s="6">
        <v>436500</v>
      </c>
      <c r="F50" s="6"/>
      <c r="G50" s="6"/>
      <c r="H50" s="6">
        <v>319822</v>
      </c>
      <c r="I50" s="6"/>
    </row>
    <row r="51" spans="1:9" ht="15.75">
      <c r="A51" s="7" t="s">
        <v>52</v>
      </c>
      <c r="B51" s="4">
        <v>226</v>
      </c>
      <c r="C51" s="2" t="s">
        <v>137</v>
      </c>
      <c r="D51" s="6">
        <f>E51+F51+G51+H51</f>
        <v>1928457.48</v>
      </c>
      <c r="E51" s="6">
        <f>E53+E54+E55+E56+E57+E58+E59+E60+E61+E62+E63</f>
        <v>1167410.48</v>
      </c>
      <c r="F51" s="6">
        <f>F53+F54+F55+F56+F57+F58+F59+F60+F61+F62+F63</f>
        <v>461214</v>
      </c>
      <c r="G51" s="6">
        <f>G53+G54+G55+G56+G57+G58+G59+G60+G61+G62+G63</f>
        <v>0</v>
      </c>
      <c r="H51" s="6">
        <f>H53+H54+H55+H56+H57+H58+H59+H60+H61+H62+H63</f>
        <v>299833</v>
      </c>
      <c r="I51" s="6"/>
    </row>
    <row r="52" spans="1:9" ht="15.75">
      <c r="A52" s="7" t="s">
        <v>23</v>
      </c>
      <c r="B52" s="4"/>
      <c r="C52" s="2"/>
      <c r="D52" s="6"/>
      <c r="E52" s="6"/>
      <c r="F52" s="6"/>
      <c r="G52" s="6"/>
      <c r="H52" s="6"/>
      <c r="I52" s="6"/>
    </row>
    <row r="53" spans="1:9" ht="94.5">
      <c r="A53" s="7" t="s">
        <v>53</v>
      </c>
      <c r="B53" s="4" t="s">
        <v>105</v>
      </c>
      <c r="C53" s="2" t="s">
        <v>138</v>
      </c>
      <c r="D53" s="6">
        <f t="shared" si="0"/>
        <v>0</v>
      </c>
      <c r="E53" s="6"/>
      <c r="F53" s="6"/>
      <c r="G53" s="6"/>
      <c r="H53" s="6"/>
      <c r="I53" s="6"/>
    </row>
    <row r="54" spans="1:9" ht="157.5">
      <c r="A54" s="7" t="s">
        <v>54</v>
      </c>
      <c r="B54" s="4" t="s">
        <v>106</v>
      </c>
      <c r="C54" s="2" t="s">
        <v>139</v>
      </c>
      <c r="D54" s="6">
        <f t="shared" si="0"/>
        <v>0</v>
      </c>
      <c r="E54" s="6"/>
      <c r="F54" s="6"/>
      <c r="G54" s="6"/>
      <c r="H54" s="6"/>
      <c r="I54" s="6"/>
    </row>
    <row r="55" spans="1:9" ht="47.25">
      <c r="A55" s="7" t="s">
        <v>55</v>
      </c>
      <c r="B55" s="4" t="s">
        <v>107</v>
      </c>
      <c r="C55" s="2" t="s">
        <v>140</v>
      </c>
      <c r="D55" s="6">
        <f t="shared" si="0"/>
        <v>0</v>
      </c>
      <c r="E55" s="6"/>
      <c r="F55" s="6"/>
      <c r="G55" s="6"/>
      <c r="H55" s="6"/>
      <c r="I55" s="6"/>
    </row>
    <row r="56" spans="1:9" ht="63">
      <c r="A56" s="7" t="s">
        <v>164</v>
      </c>
      <c r="B56" s="4" t="s">
        <v>108</v>
      </c>
      <c r="C56" s="2" t="s">
        <v>150</v>
      </c>
      <c r="D56" s="6">
        <f t="shared" si="0"/>
        <v>14992</v>
      </c>
      <c r="E56" s="6"/>
      <c r="F56" s="6"/>
      <c r="G56" s="6"/>
      <c r="H56" s="6">
        <v>14992</v>
      </c>
      <c r="I56" s="6"/>
    </row>
    <row r="57" spans="1:9" ht="49.5" customHeight="1">
      <c r="A57" s="7" t="s">
        <v>56</v>
      </c>
      <c r="B57" s="4" t="s">
        <v>109</v>
      </c>
      <c r="C57" s="2" t="s">
        <v>142</v>
      </c>
      <c r="D57" s="6">
        <f t="shared" si="0"/>
        <v>625570.38</v>
      </c>
      <c r="E57" s="6">
        <v>610578.38</v>
      </c>
      <c r="F57" s="6"/>
      <c r="G57" s="6"/>
      <c r="H57" s="6">
        <v>14992</v>
      </c>
      <c r="I57" s="6"/>
    </row>
    <row r="58" spans="1:9" ht="15.75">
      <c r="A58" s="7" t="s">
        <v>57</v>
      </c>
      <c r="B58" s="4">
        <v>227</v>
      </c>
      <c r="C58" s="2" t="s">
        <v>151</v>
      </c>
      <c r="D58" s="6">
        <f t="shared" si="0"/>
        <v>0</v>
      </c>
      <c r="E58" s="6"/>
      <c r="F58" s="6"/>
      <c r="G58" s="6"/>
      <c r="H58" s="6"/>
      <c r="I58" s="6"/>
    </row>
    <row r="59" spans="1:9" ht="47.25">
      <c r="A59" s="7" t="s">
        <v>58</v>
      </c>
      <c r="B59" s="4" t="s">
        <v>110</v>
      </c>
      <c r="C59" s="2" t="s">
        <v>143</v>
      </c>
      <c r="D59" s="6">
        <f t="shared" si="0"/>
        <v>29983</v>
      </c>
      <c r="E59" s="6"/>
      <c r="F59" s="6"/>
      <c r="G59" s="6"/>
      <c r="H59" s="6">
        <v>29983</v>
      </c>
      <c r="I59" s="6"/>
    </row>
    <row r="60" spans="1:9" ht="31.5">
      <c r="A60" s="7" t="s">
        <v>59</v>
      </c>
      <c r="B60" s="4" t="s">
        <v>111</v>
      </c>
      <c r="C60" s="2" t="s">
        <v>144</v>
      </c>
      <c r="D60" s="6">
        <f t="shared" si="0"/>
        <v>0</v>
      </c>
      <c r="E60" s="6"/>
      <c r="F60" s="6"/>
      <c r="G60" s="6"/>
      <c r="H60" s="6"/>
      <c r="I60" s="6"/>
    </row>
    <row r="61" spans="1:9" ht="110.25">
      <c r="A61" s="7" t="s">
        <v>60</v>
      </c>
      <c r="B61" s="4" t="s">
        <v>112</v>
      </c>
      <c r="C61" s="2" t="s">
        <v>145</v>
      </c>
      <c r="D61" s="6">
        <f t="shared" si="0"/>
        <v>104983</v>
      </c>
      <c r="E61" s="6">
        <v>75000</v>
      </c>
      <c r="F61" s="6"/>
      <c r="G61" s="6"/>
      <c r="H61" s="6">
        <v>29983</v>
      </c>
      <c r="I61" s="6"/>
    </row>
    <row r="62" spans="1:9" ht="15.75">
      <c r="A62" s="7" t="s">
        <v>61</v>
      </c>
      <c r="B62" s="4" t="s">
        <v>120</v>
      </c>
      <c r="C62" s="2" t="s">
        <v>147</v>
      </c>
      <c r="D62" s="6">
        <f t="shared" si="0"/>
        <v>489897</v>
      </c>
      <c r="E62" s="6"/>
      <c r="F62" s="6">
        <v>280014</v>
      </c>
      <c r="G62" s="6"/>
      <c r="H62" s="6">
        <v>209883</v>
      </c>
      <c r="I62" s="6"/>
    </row>
    <row r="63" spans="1:9" ht="31.5">
      <c r="A63" s="7" t="s">
        <v>165</v>
      </c>
      <c r="B63" s="4" t="s">
        <v>108</v>
      </c>
      <c r="C63" s="2" t="s">
        <v>141</v>
      </c>
      <c r="D63" s="6">
        <f t="shared" si="0"/>
        <v>663032.1</v>
      </c>
      <c r="E63" s="6">
        <f>211332.1+270500</f>
        <v>481832.1</v>
      </c>
      <c r="F63" s="6">
        <v>181200</v>
      </c>
      <c r="G63" s="6"/>
      <c r="H63" s="6"/>
      <c r="I63" s="6"/>
    </row>
    <row r="64" spans="1:9" ht="31.5">
      <c r="A64" s="7" t="s">
        <v>62</v>
      </c>
      <c r="B64" s="4">
        <v>230</v>
      </c>
      <c r="C64" s="2"/>
      <c r="D64" s="6">
        <f t="shared" si="0"/>
        <v>0</v>
      </c>
      <c r="E64" s="6">
        <f>E66+E67</f>
        <v>0</v>
      </c>
      <c r="F64" s="6"/>
      <c r="G64" s="6"/>
      <c r="H64" s="6"/>
      <c r="I64" s="6"/>
    </row>
    <row r="65" spans="1:9" ht="15.75">
      <c r="A65" s="7" t="s">
        <v>23</v>
      </c>
      <c r="B65" s="4"/>
      <c r="C65" s="2"/>
      <c r="D65" s="6"/>
      <c r="E65" s="6"/>
      <c r="F65" s="6"/>
      <c r="G65" s="6"/>
      <c r="H65" s="6"/>
      <c r="I65" s="6"/>
    </row>
    <row r="66" spans="1:9" ht="47.25">
      <c r="A66" s="7" t="s">
        <v>63</v>
      </c>
      <c r="B66" s="4">
        <v>231</v>
      </c>
      <c r="C66" s="2"/>
      <c r="D66" s="6">
        <f t="shared" si="0"/>
        <v>0</v>
      </c>
      <c r="E66" s="6"/>
      <c r="F66" s="6"/>
      <c r="G66" s="6"/>
      <c r="H66" s="6"/>
      <c r="I66" s="6"/>
    </row>
    <row r="67" spans="1:9" ht="94.5">
      <c r="A67" s="7" t="s">
        <v>64</v>
      </c>
      <c r="B67" s="4">
        <v>232</v>
      </c>
      <c r="C67" s="2"/>
      <c r="D67" s="6">
        <f t="shared" si="0"/>
        <v>0</v>
      </c>
      <c r="E67" s="6"/>
      <c r="F67" s="6"/>
      <c r="G67" s="6"/>
      <c r="H67" s="6"/>
      <c r="I67" s="6"/>
    </row>
    <row r="68" spans="1:10" s="1" customFormat="1" ht="15.75">
      <c r="A68" s="7" t="s">
        <v>65</v>
      </c>
      <c r="B68" s="4">
        <v>240</v>
      </c>
      <c r="C68" s="2">
        <v>290</v>
      </c>
      <c r="D68" s="6">
        <f t="shared" si="0"/>
        <v>512390.63</v>
      </c>
      <c r="E68" s="6">
        <f>E70+E76+E77+E79+E80</f>
        <v>472412.63</v>
      </c>
      <c r="F68" s="6">
        <f>F70+F76+F77+F79+F80</f>
        <v>0</v>
      </c>
      <c r="G68" s="6">
        <f>G70+G76+G77+G79+G80</f>
        <v>0</v>
      </c>
      <c r="H68" s="6">
        <f>H70+H78</f>
        <v>39978</v>
      </c>
      <c r="I68" s="6"/>
      <c r="J68" s="5"/>
    </row>
    <row r="69" spans="1:9" ht="15.75">
      <c r="A69" s="7" t="s">
        <v>23</v>
      </c>
      <c r="B69" s="4"/>
      <c r="C69" s="2"/>
      <c r="D69" s="6"/>
      <c r="E69" s="6"/>
      <c r="F69" s="6"/>
      <c r="G69" s="6"/>
      <c r="H69" s="6"/>
      <c r="I69" s="6"/>
    </row>
    <row r="70" spans="1:9" ht="110.25">
      <c r="A70" s="7" t="s">
        <v>66</v>
      </c>
      <c r="B70" s="4" t="s">
        <v>113</v>
      </c>
      <c r="C70" s="2" t="s">
        <v>146</v>
      </c>
      <c r="D70" s="6">
        <f t="shared" si="0"/>
        <v>492401.63</v>
      </c>
      <c r="E70" s="6">
        <f>E72+E73+E75</f>
        <v>472412.63</v>
      </c>
      <c r="F70" s="6">
        <f>F72+F73+F75</f>
        <v>0</v>
      </c>
      <c r="G70" s="6">
        <f>G72+G73+G75</f>
        <v>0</v>
      </c>
      <c r="H70" s="6">
        <f>H72+H73+H75+H74</f>
        <v>19989</v>
      </c>
      <c r="I70" s="6"/>
    </row>
    <row r="71" spans="1:9" ht="15.75">
      <c r="A71" s="7" t="s">
        <v>45</v>
      </c>
      <c r="B71" s="4"/>
      <c r="C71" s="2"/>
      <c r="D71" s="6"/>
      <c r="E71" s="6"/>
      <c r="F71" s="6"/>
      <c r="G71" s="6"/>
      <c r="H71" s="6"/>
      <c r="I71" s="6"/>
    </row>
    <row r="72" spans="1:9" ht="63">
      <c r="A72" s="7" t="s">
        <v>67</v>
      </c>
      <c r="B72" s="4" t="s">
        <v>68</v>
      </c>
      <c r="C72" s="2" t="s">
        <v>152</v>
      </c>
      <c r="D72" s="6">
        <f t="shared" si="0"/>
        <v>467412.63</v>
      </c>
      <c r="E72" s="6">
        <v>467412.63</v>
      </c>
      <c r="F72" s="6"/>
      <c r="G72" s="6"/>
      <c r="H72" s="6"/>
      <c r="I72" s="6"/>
    </row>
    <row r="73" spans="1:9" ht="31.5">
      <c r="A73" s="7" t="s">
        <v>166</v>
      </c>
      <c r="B73" s="4" t="s">
        <v>69</v>
      </c>
      <c r="C73" s="2" t="s">
        <v>153</v>
      </c>
      <c r="D73" s="6">
        <f t="shared" si="0"/>
        <v>5000</v>
      </c>
      <c r="E73" s="6">
        <v>5000</v>
      </c>
      <c r="F73" s="6"/>
      <c r="G73" s="6"/>
      <c r="H73" s="6"/>
      <c r="I73" s="6"/>
    </row>
    <row r="74" spans="1:9" ht="31.5">
      <c r="A74" s="7" t="s">
        <v>156</v>
      </c>
      <c r="B74" s="4"/>
      <c r="C74" s="2" t="s">
        <v>172</v>
      </c>
      <c r="D74" s="6"/>
      <c r="E74" s="6"/>
      <c r="F74" s="6"/>
      <c r="G74" s="6"/>
      <c r="H74" s="6">
        <v>7996</v>
      </c>
      <c r="I74" s="6"/>
    </row>
    <row r="75" spans="1:9" ht="78.75">
      <c r="A75" s="7" t="s">
        <v>70</v>
      </c>
      <c r="B75" s="4" t="s">
        <v>71</v>
      </c>
      <c r="C75" s="2" t="s">
        <v>157</v>
      </c>
      <c r="D75" s="6">
        <f t="shared" si="0"/>
        <v>11993</v>
      </c>
      <c r="E75" s="6"/>
      <c r="F75" s="6"/>
      <c r="G75" s="6"/>
      <c r="H75" s="6">
        <v>11993</v>
      </c>
      <c r="I75" s="6"/>
    </row>
    <row r="76" spans="1:9" ht="15.75">
      <c r="A76" s="7" t="s">
        <v>72</v>
      </c>
      <c r="B76" s="4" t="s">
        <v>114</v>
      </c>
      <c r="C76" s="2"/>
      <c r="D76" s="6">
        <f t="shared" si="0"/>
        <v>0</v>
      </c>
      <c r="E76" s="6"/>
      <c r="F76" s="6"/>
      <c r="G76" s="6"/>
      <c r="H76" s="6"/>
      <c r="I76" s="6"/>
    </row>
    <row r="77" spans="1:9" ht="78.75">
      <c r="A77" s="7" t="s">
        <v>167</v>
      </c>
      <c r="B77" s="4" t="s">
        <v>115</v>
      </c>
      <c r="C77" s="8" t="s">
        <v>168</v>
      </c>
      <c r="D77" s="6">
        <f t="shared" si="0"/>
        <v>9838</v>
      </c>
      <c r="E77" s="6"/>
      <c r="F77" s="6"/>
      <c r="G77" s="6"/>
      <c r="H77" s="6">
        <v>9838</v>
      </c>
      <c r="I77" s="6"/>
    </row>
    <row r="78" spans="1:9" ht="31.5">
      <c r="A78" s="7" t="s">
        <v>158</v>
      </c>
      <c r="B78" s="4"/>
      <c r="C78" s="2" t="s">
        <v>159</v>
      </c>
      <c r="D78" s="6">
        <f t="shared" si="0"/>
        <v>19989</v>
      </c>
      <c r="E78" s="6"/>
      <c r="F78" s="6"/>
      <c r="G78" s="6"/>
      <c r="H78" s="6">
        <v>19989</v>
      </c>
      <c r="I78" s="6"/>
    </row>
    <row r="79" spans="1:9" ht="47.25">
      <c r="A79" s="7" t="s">
        <v>73</v>
      </c>
      <c r="B79" s="4" t="s">
        <v>116</v>
      </c>
      <c r="C79" s="2"/>
      <c r="D79" s="6">
        <f t="shared" si="0"/>
        <v>0</v>
      </c>
      <c r="E79" s="6"/>
      <c r="F79" s="6"/>
      <c r="G79" s="6"/>
      <c r="H79" s="6"/>
      <c r="I79" s="6"/>
    </row>
    <row r="80" spans="1:9" ht="47.25">
      <c r="A80" s="7" t="s">
        <v>74</v>
      </c>
      <c r="B80" s="4">
        <v>296</v>
      </c>
      <c r="C80" s="2" t="s">
        <v>154</v>
      </c>
      <c r="D80" s="6">
        <f t="shared" si="0"/>
        <v>760</v>
      </c>
      <c r="E80" s="6"/>
      <c r="F80" s="6"/>
      <c r="G80" s="6"/>
      <c r="H80" s="6">
        <v>760</v>
      </c>
      <c r="I80" s="6"/>
    </row>
    <row r="81" spans="1:10" s="1" customFormat="1" ht="63">
      <c r="A81" s="7" t="s">
        <v>75</v>
      </c>
      <c r="B81" s="4">
        <v>300</v>
      </c>
      <c r="C81" s="2"/>
      <c r="D81" s="6">
        <f t="shared" si="0"/>
        <v>1290012</v>
      </c>
      <c r="E81" s="6">
        <f>E83+E89</f>
        <v>1155600</v>
      </c>
      <c r="F81" s="6">
        <f>F83+F89</f>
        <v>14480</v>
      </c>
      <c r="G81" s="6">
        <f>G83+G89</f>
        <v>0</v>
      </c>
      <c r="H81" s="6">
        <f>H83+H89</f>
        <v>119932</v>
      </c>
      <c r="I81" s="6"/>
      <c r="J81" s="5"/>
    </row>
    <row r="82" spans="1:9" ht="15.75">
      <c r="A82" s="7" t="s">
        <v>23</v>
      </c>
      <c r="B82" s="4"/>
      <c r="C82" s="2"/>
      <c r="D82" s="6"/>
      <c r="E82" s="6"/>
      <c r="F82" s="6"/>
      <c r="G82" s="6"/>
      <c r="H82" s="6"/>
      <c r="I82" s="6"/>
    </row>
    <row r="83" spans="1:9" ht="31.5">
      <c r="A83" s="7" t="s">
        <v>76</v>
      </c>
      <c r="B83" s="4">
        <v>310</v>
      </c>
      <c r="C83" s="2">
        <v>310</v>
      </c>
      <c r="D83" s="6">
        <f t="shared" si="0"/>
        <v>1290012</v>
      </c>
      <c r="E83" s="6">
        <f>E85+E86</f>
        <v>1155600</v>
      </c>
      <c r="F83" s="6">
        <f>F85+F86</f>
        <v>14480</v>
      </c>
      <c r="G83" s="6">
        <f>G85+G86</f>
        <v>0</v>
      </c>
      <c r="H83" s="6">
        <f>H85+H86</f>
        <v>119932</v>
      </c>
      <c r="I83" s="6"/>
    </row>
    <row r="84" spans="1:9" ht="15.75">
      <c r="A84" s="7" t="s">
        <v>45</v>
      </c>
      <c r="B84" s="4"/>
      <c r="C84" s="2"/>
      <c r="D84" s="6"/>
      <c r="E84" s="6"/>
      <c r="F84" s="6"/>
      <c r="G84" s="6"/>
      <c r="H84" s="6"/>
      <c r="I84" s="6"/>
    </row>
    <row r="85" spans="1:9" ht="78.75">
      <c r="A85" s="7" t="s">
        <v>77</v>
      </c>
      <c r="B85" s="4" t="s">
        <v>117</v>
      </c>
      <c r="C85" s="2"/>
      <c r="D85" s="6">
        <f aca="true" t="shared" si="1" ref="D85:D103">E85+F85+G85+H85</f>
        <v>0</v>
      </c>
      <c r="E85" s="6"/>
      <c r="F85" s="6"/>
      <c r="G85" s="6"/>
      <c r="H85" s="6"/>
      <c r="I85" s="6"/>
    </row>
    <row r="86" spans="1:9" ht="78.75">
      <c r="A86" s="7" t="s">
        <v>78</v>
      </c>
      <c r="B86" s="4">
        <v>312</v>
      </c>
      <c r="C86" s="2" t="s">
        <v>163</v>
      </c>
      <c r="D86" s="6">
        <f t="shared" si="1"/>
        <v>1290012</v>
      </c>
      <c r="E86" s="6">
        <v>1155600</v>
      </c>
      <c r="F86" s="6">
        <f>12480+2000</f>
        <v>14480</v>
      </c>
      <c r="G86" s="6"/>
      <c r="H86" s="6">
        <v>119932</v>
      </c>
      <c r="I86" s="6"/>
    </row>
    <row r="87" spans="1:9" ht="47.25">
      <c r="A87" s="7" t="s">
        <v>79</v>
      </c>
      <c r="B87" s="4">
        <v>320</v>
      </c>
      <c r="C87" s="2"/>
      <c r="D87" s="6">
        <f t="shared" si="1"/>
        <v>0</v>
      </c>
      <c r="E87" s="6"/>
      <c r="F87" s="6"/>
      <c r="G87" s="6"/>
      <c r="H87" s="6"/>
      <c r="I87" s="6"/>
    </row>
    <row r="88" spans="1:9" ht="47.25">
      <c r="A88" s="7" t="s">
        <v>80</v>
      </c>
      <c r="B88" s="4">
        <v>330</v>
      </c>
      <c r="C88" s="2"/>
      <c r="D88" s="6">
        <f t="shared" si="1"/>
        <v>0</v>
      </c>
      <c r="E88" s="6"/>
      <c r="F88" s="6"/>
      <c r="G88" s="6"/>
      <c r="H88" s="6"/>
      <c r="I88" s="6"/>
    </row>
    <row r="89" spans="1:9" ht="31.5">
      <c r="A89" s="7" t="s">
        <v>81</v>
      </c>
      <c r="B89" s="4">
        <v>340</v>
      </c>
      <c r="C89" s="2">
        <v>340</v>
      </c>
      <c r="D89" s="6">
        <f>E89+F89+G89+H89</f>
        <v>0</v>
      </c>
      <c r="E89" s="6">
        <f>E91+E92+E93</f>
        <v>0</v>
      </c>
      <c r="F89" s="6"/>
      <c r="G89" s="6"/>
      <c r="H89" s="6"/>
      <c r="I89" s="6"/>
    </row>
    <row r="90" spans="1:9" ht="15.75">
      <c r="A90" s="7" t="s">
        <v>23</v>
      </c>
      <c r="B90" s="4"/>
      <c r="C90" s="2"/>
      <c r="D90" s="6">
        <f t="shared" si="1"/>
        <v>0</v>
      </c>
      <c r="E90" s="6"/>
      <c r="F90" s="6"/>
      <c r="G90" s="6"/>
      <c r="H90" s="6"/>
      <c r="I90" s="6"/>
    </row>
    <row r="91" spans="1:9" ht="31.5">
      <c r="A91" s="7" t="s">
        <v>82</v>
      </c>
      <c r="B91" s="4" t="s">
        <v>118</v>
      </c>
      <c r="C91" s="2"/>
      <c r="D91" s="6">
        <f t="shared" si="1"/>
        <v>0</v>
      </c>
      <c r="E91" s="6"/>
      <c r="F91" s="6"/>
      <c r="G91" s="6"/>
      <c r="H91" s="6"/>
      <c r="I91" s="6"/>
    </row>
    <row r="92" spans="1:9" ht="31.5">
      <c r="A92" s="7" t="s">
        <v>169</v>
      </c>
      <c r="B92" s="4" t="s">
        <v>119</v>
      </c>
      <c r="C92" s="2" t="s">
        <v>170</v>
      </c>
      <c r="D92" s="6">
        <f t="shared" si="1"/>
        <v>0</v>
      </c>
      <c r="E92" s="6"/>
      <c r="F92" s="6"/>
      <c r="G92" s="6"/>
      <c r="H92" s="6"/>
      <c r="I92" s="6"/>
    </row>
    <row r="93" spans="1:9" ht="47.25">
      <c r="A93" s="7" t="s">
        <v>160</v>
      </c>
      <c r="B93" s="4" t="s">
        <v>171</v>
      </c>
      <c r="C93" s="2" t="s">
        <v>161</v>
      </c>
      <c r="D93" s="6"/>
      <c r="E93" s="6"/>
      <c r="F93" s="6"/>
      <c r="G93" s="6"/>
      <c r="H93" s="6">
        <v>119933</v>
      </c>
      <c r="I93" s="6"/>
    </row>
    <row r="94" spans="1:9" ht="47.25">
      <c r="A94" s="7" t="s">
        <v>83</v>
      </c>
      <c r="B94" s="4">
        <v>400</v>
      </c>
      <c r="C94" s="2" t="s">
        <v>15</v>
      </c>
      <c r="D94" s="6">
        <f t="shared" si="1"/>
        <v>0</v>
      </c>
      <c r="E94" s="6"/>
      <c r="F94" s="6"/>
      <c r="G94" s="6"/>
      <c r="H94" s="6"/>
      <c r="I94" s="6"/>
    </row>
    <row r="95" spans="1:9" ht="15.75">
      <c r="A95" s="7" t="s">
        <v>23</v>
      </c>
      <c r="B95" s="4"/>
      <c r="C95" s="2"/>
      <c r="D95" s="6"/>
      <c r="E95" s="6"/>
      <c r="F95" s="6"/>
      <c r="G95" s="6"/>
      <c r="H95" s="6"/>
      <c r="I95" s="6"/>
    </row>
    <row r="96" spans="1:9" ht="31.5">
      <c r="A96" s="7" t="s">
        <v>84</v>
      </c>
      <c r="B96" s="4">
        <v>410</v>
      </c>
      <c r="C96" s="2"/>
      <c r="D96" s="6">
        <f t="shared" si="1"/>
        <v>0</v>
      </c>
      <c r="E96" s="6"/>
      <c r="F96" s="6"/>
      <c r="G96" s="6"/>
      <c r="H96" s="6"/>
      <c r="I96" s="6"/>
    </row>
    <row r="97" spans="1:9" ht="15.75">
      <c r="A97" s="7" t="s">
        <v>85</v>
      </c>
      <c r="B97" s="4">
        <v>420</v>
      </c>
      <c r="C97" s="2"/>
      <c r="D97" s="6">
        <f t="shared" si="1"/>
        <v>0</v>
      </c>
      <c r="E97" s="6"/>
      <c r="F97" s="6"/>
      <c r="G97" s="6"/>
      <c r="H97" s="6"/>
      <c r="I97" s="6"/>
    </row>
    <row r="98" spans="1:9" ht="31.5">
      <c r="A98" s="7" t="s">
        <v>86</v>
      </c>
      <c r="B98" s="4">
        <v>500</v>
      </c>
      <c r="C98" s="2"/>
      <c r="D98" s="6">
        <f t="shared" si="1"/>
        <v>0</v>
      </c>
      <c r="E98" s="6"/>
      <c r="F98" s="6"/>
      <c r="G98" s="6"/>
      <c r="H98" s="6"/>
      <c r="I98" s="6"/>
    </row>
    <row r="99" spans="1:9" ht="15.75">
      <c r="A99" s="7" t="s">
        <v>23</v>
      </c>
      <c r="B99" s="4"/>
      <c r="C99" s="2"/>
      <c r="D99" s="6"/>
      <c r="E99" s="6"/>
      <c r="F99" s="6"/>
      <c r="G99" s="6"/>
      <c r="H99" s="6"/>
      <c r="I99" s="6"/>
    </row>
    <row r="100" spans="1:9" ht="31.5">
      <c r="A100" s="7" t="s">
        <v>87</v>
      </c>
      <c r="B100" s="4">
        <v>510</v>
      </c>
      <c r="C100" s="2"/>
      <c r="D100" s="6">
        <f t="shared" si="1"/>
        <v>0</v>
      </c>
      <c r="E100" s="6"/>
      <c r="F100" s="6"/>
      <c r="G100" s="6"/>
      <c r="H100" s="6"/>
      <c r="I100" s="6"/>
    </row>
    <row r="101" spans="1:9" ht="15.75">
      <c r="A101" s="7" t="s">
        <v>88</v>
      </c>
      <c r="B101" s="4">
        <v>520</v>
      </c>
      <c r="C101" s="2"/>
      <c r="D101" s="6">
        <f t="shared" si="1"/>
        <v>0</v>
      </c>
      <c r="E101" s="6"/>
      <c r="F101" s="6"/>
      <c r="G101" s="6"/>
      <c r="H101" s="6"/>
      <c r="I101" s="6"/>
    </row>
    <row r="102" spans="1:9" ht="31.5">
      <c r="A102" s="7" t="s">
        <v>89</v>
      </c>
      <c r="B102" s="4">
        <v>600</v>
      </c>
      <c r="C102" s="2" t="s">
        <v>15</v>
      </c>
      <c r="D102" s="6">
        <f t="shared" si="1"/>
        <v>0</v>
      </c>
      <c r="E102" s="6"/>
      <c r="F102" s="6"/>
      <c r="G102" s="6"/>
      <c r="H102" s="6"/>
      <c r="I102" s="6"/>
    </row>
    <row r="103" spans="1:9" ht="31.5">
      <c r="A103" s="7" t="s">
        <v>90</v>
      </c>
      <c r="B103" s="4">
        <v>700</v>
      </c>
      <c r="C103" s="2" t="s">
        <v>15</v>
      </c>
      <c r="D103" s="6">
        <f t="shared" si="1"/>
        <v>0</v>
      </c>
      <c r="E103" s="6"/>
      <c r="F103" s="6"/>
      <c r="G103" s="6"/>
      <c r="H103" s="6"/>
      <c r="I103" s="6"/>
    </row>
  </sheetData>
  <sheetProtection/>
  <mergeCells count="10">
    <mergeCell ref="B2:G2"/>
    <mergeCell ref="D5:I5"/>
    <mergeCell ref="H6:I6"/>
    <mergeCell ref="A5:A7"/>
    <mergeCell ref="B5:B7"/>
    <mergeCell ref="C5:C7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view="pageBreakPreview" zoomScaleNormal="75" zoomScaleSheetLayoutView="100" zoomScalePageLayoutView="0" workbookViewId="0" topLeftCell="A4">
      <selection activeCell="A4" sqref="A1:I16384"/>
    </sheetView>
  </sheetViews>
  <sheetFormatPr defaultColWidth="9.140625" defaultRowHeight="15"/>
  <cols>
    <col min="1" max="1" width="24.00390625" style="5" customWidth="1"/>
    <col min="2" max="2" width="10.28125" style="5" customWidth="1"/>
    <col min="3" max="3" width="36.00390625" style="5" customWidth="1"/>
    <col min="4" max="4" width="15.421875" style="5" customWidth="1"/>
    <col min="5" max="5" width="16.7109375" style="5" customWidth="1"/>
    <col min="6" max="6" width="13.57421875" style="5" customWidth="1"/>
    <col min="7" max="7" width="13.8515625" style="5" customWidth="1"/>
    <col min="8" max="8" width="13.140625" style="5" customWidth="1"/>
    <col min="9" max="9" width="14.421875" style="5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.75">
      <c r="A2" s="3"/>
      <c r="B2" s="9" t="s">
        <v>174</v>
      </c>
      <c r="C2" s="9"/>
      <c r="D2" s="9"/>
      <c r="E2" s="9"/>
      <c r="F2" s="9"/>
      <c r="G2" s="9"/>
      <c r="H2" s="3"/>
      <c r="I2" s="3"/>
    </row>
    <row r="3" spans="1:9" ht="15.75">
      <c r="A3" s="3"/>
      <c r="B3" s="3"/>
      <c r="C3" s="3"/>
      <c r="D3" s="3"/>
      <c r="E3" s="3"/>
      <c r="F3" s="3"/>
      <c r="G3" s="3"/>
      <c r="H3" s="3"/>
      <c r="I3" s="3" t="s">
        <v>0</v>
      </c>
    </row>
    <row r="4" spans="1:9" ht="15.75">
      <c r="A4" s="3"/>
      <c r="B4" s="3"/>
      <c r="C4" s="3"/>
      <c r="D4" s="3"/>
      <c r="E4" s="3"/>
      <c r="F4" s="3"/>
      <c r="G4" s="3"/>
      <c r="H4" s="3"/>
      <c r="I4" s="3"/>
    </row>
    <row r="5" spans="1:9" ht="32.25" customHeight="1">
      <c r="A5" s="15" t="s">
        <v>1</v>
      </c>
      <c r="B5" s="15" t="s">
        <v>2</v>
      </c>
      <c r="C5" s="15" t="s">
        <v>3</v>
      </c>
      <c r="D5" s="10" t="s">
        <v>4</v>
      </c>
      <c r="E5" s="11"/>
      <c r="F5" s="11"/>
      <c r="G5" s="11"/>
      <c r="H5" s="11"/>
      <c r="I5" s="12"/>
    </row>
    <row r="6" spans="1:9" ht="90" customHeight="1">
      <c r="A6" s="16"/>
      <c r="B6" s="16"/>
      <c r="C6" s="16"/>
      <c r="D6" s="18" t="s">
        <v>5</v>
      </c>
      <c r="E6" s="15" t="s">
        <v>6</v>
      </c>
      <c r="F6" s="15" t="s">
        <v>7</v>
      </c>
      <c r="G6" s="15" t="s">
        <v>8</v>
      </c>
      <c r="H6" s="13" t="s">
        <v>9</v>
      </c>
      <c r="I6" s="14"/>
    </row>
    <row r="7" spans="1:9" ht="15.75">
      <c r="A7" s="17"/>
      <c r="B7" s="17"/>
      <c r="C7" s="17"/>
      <c r="D7" s="19"/>
      <c r="E7" s="17"/>
      <c r="F7" s="17"/>
      <c r="G7" s="17"/>
      <c r="H7" s="2" t="s">
        <v>5</v>
      </c>
      <c r="I7" s="2" t="s">
        <v>10</v>
      </c>
    </row>
    <row r="8" spans="1:9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31.5">
      <c r="A9" s="7" t="s">
        <v>11</v>
      </c>
      <c r="B9" s="4">
        <v>100</v>
      </c>
      <c r="C9" s="4" t="s">
        <v>15</v>
      </c>
      <c r="D9" s="6">
        <f>E9+F9+G9+H9</f>
        <v>48645643.2</v>
      </c>
      <c r="E9" s="6">
        <f>E11</f>
        <v>43979469.2</v>
      </c>
      <c r="F9" s="6">
        <f>F15</f>
        <v>292404</v>
      </c>
      <c r="G9" s="6"/>
      <c r="H9" s="6">
        <f>H11+H16+H13</f>
        <v>4373770</v>
      </c>
      <c r="I9" s="6"/>
    </row>
    <row r="10" spans="1:9" ht="31.5">
      <c r="A10" s="7" t="s">
        <v>12</v>
      </c>
      <c r="B10" s="4">
        <v>110</v>
      </c>
      <c r="C10" s="4">
        <v>120</v>
      </c>
      <c r="D10" s="6">
        <f>H10</f>
        <v>0</v>
      </c>
      <c r="E10" s="6" t="s">
        <v>15</v>
      </c>
      <c r="F10" s="6" t="s">
        <v>15</v>
      </c>
      <c r="G10" s="6" t="s">
        <v>15</v>
      </c>
      <c r="H10" s="6"/>
      <c r="I10" s="6" t="s">
        <v>15</v>
      </c>
    </row>
    <row r="11" spans="1:9" ht="31.5">
      <c r="A11" s="7" t="s">
        <v>13</v>
      </c>
      <c r="B11" s="4">
        <v>120</v>
      </c>
      <c r="C11" s="4">
        <v>130</v>
      </c>
      <c r="D11" s="6">
        <f>E11+H11</f>
        <v>47977239.2</v>
      </c>
      <c r="E11" s="6">
        <f>E18+E81</f>
        <v>43979469.2</v>
      </c>
      <c r="F11" s="6" t="s">
        <v>15</v>
      </c>
      <c r="G11" s="6" t="s">
        <v>15</v>
      </c>
      <c r="H11" s="6">
        <v>3997770</v>
      </c>
      <c r="I11" s="6"/>
    </row>
    <row r="12" spans="1:9" ht="66.75" customHeight="1">
      <c r="A12" s="7" t="s">
        <v>14</v>
      </c>
      <c r="B12" s="4">
        <v>130</v>
      </c>
      <c r="C12" s="4"/>
      <c r="D12" s="6">
        <f>H12</f>
        <v>0</v>
      </c>
      <c r="E12" s="6" t="s">
        <v>15</v>
      </c>
      <c r="F12" s="6" t="s">
        <v>15</v>
      </c>
      <c r="G12" s="6" t="s">
        <v>15</v>
      </c>
      <c r="H12" s="6"/>
      <c r="I12" s="6" t="s">
        <v>15</v>
      </c>
    </row>
    <row r="13" spans="1:9" ht="66.75" customHeight="1">
      <c r="A13" s="7" t="s">
        <v>155</v>
      </c>
      <c r="B13" s="4"/>
      <c r="C13" s="4">
        <v>135</v>
      </c>
      <c r="D13" s="6"/>
      <c r="E13" s="6"/>
      <c r="F13" s="6"/>
      <c r="G13" s="6"/>
      <c r="H13" s="6">
        <v>376000</v>
      </c>
      <c r="I13" s="6"/>
    </row>
    <row r="14" spans="1:9" ht="157.5">
      <c r="A14" s="7" t="s">
        <v>16</v>
      </c>
      <c r="B14" s="4">
        <v>140</v>
      </c>
      <c r="C14" s="2"/>
      <c r="D14" s="6">
        <f>H14</f>
        <v>0</v>
      </c>
      <c r="E14" s="6" t="s">
        <v>15</v>
      </c>
      <c r="F14" s="6" t="s">
        <v>15</v>
      </c>
      <c r="G14" s="6" t="s">
        <v>15</v>
      </c>
      <c r="H14" s="6"/>
      <c r="I14" s="6" t="s">
        <v>15</v>
      </c>
    </row>
    <row r="15" spans="1:9" ht="47.25">
      <c r="A15" s="7" t="s">
        <v>17</v>
      </c>
      <c r="B15" s="4">
        <v>150</v>
      </c>
      <c r="C15" s="2"/>
      <c r="D15" s="6">
        <f>F15+G15</f>
        <v>292404</v>
      </c>
      <c r="E15" s="6" t="s">
        <v>15</v>
      </c>
      <c r="F15" s="6">
        <f>F18+F81</f>
        <v>292404</v>
      </c>
      <c r="G15" s="6"/>
      <c r="H15" s="6"/>
      <c r="I15" s="6" t="s">
        <v>15</v>
      </c>
    </row>
    <row r="16" spans="1:9" ht="15.75">
      <c r="A16" s="7" t="s">
        <v>18</v>
      </c>
      <c r="B16" s="4">
        <v>160</v>
      </c>
      <c r="C16" s="2"/>
      <c r="D16" s="6">
        <f>H16</f>
        <v>0</v>
      </c>
      <c r="E16" s="6" t="s">
        <v>15</v>
      </c>
      <c r="F16" s="6" t="s">
        <v>15</v>
      </c>
      <c r="G16" s="6" t="s">
        <v>15</v>
      </c>
      <c r="H16" s="6"/>
      <c r="I16" s="6"/>
    </row>
    <row r="17" spans="1:9" ht="31.5">
      <c r="A17" s="7" t="s">
        <v>19</v>
      </c>
      <c r="B17" s="4">
        <v>180</v>
      </c>
      <c r="C17" s="2" t="s">
        <v>15</v>
      </c>
      <c r="D17" s="6">
        <f>H17</f>
        <v>0</v>
      </c>
      <c r="E17" s="6" t="s">
        <v>15</v>
      </c>
      <c r="F17" s="6" t="s">
        <v>15</v>
      </c>
      <c r="G17" s="6" t="s">
        <v>15</v>
      </c>
      <c r="H17" s="6"/>
      <c r="I17" s="6" t="s">
        <v>15</v>
      </c>
    </row>
    <row r="18" spans="1:9" ht="31.5">
      <c r="A18" s="7" t="s">
        <v>20</v>
      </c>
      <c r="B18" s="4">
        <v>200</v>
      </c>
      <c r="C18" s="2" t="s">
        <v>15</v>
      </c>
      <c r="D18" s="6">
        <f>E18+F18+G18+H18</f>
        <v>47205678.2</v>
      </c>
      <c r="E18" s="6">
        <f>E20+E28+E68</f>
        <v>42779369.2</v>
      </c>
      <c r="F18" s="6">
        <f>F20+F28+F68</f>
        <v>292404</v>
      </c>
      <c r="G18" s="6">
        <f>G20+G28+G68+G81</f>
        <v>0</v>
      </c>
      <c r="H18" s="6">
        <f>H20+H28+H68</f>
        <v>4133905</v>
      </c>
      <c r="I18" s="6"/>
    </row>
    <row r="19" spans="1:9" ht="15.75">
      <c r="A19" s="7" t="s">
        <v>21</v>
      </c>
      <c r="B19" s="4"/>
      <c r="C19" s="2"/>
      <c r="D19" s="6"/>
      <c r="E19" s="6"/>
      <c r="F19" s="6"/>
      <c r="G19" s="6"/>
      <c r="H19" s="6"/>
      <c r="I19" s="6"/>
    </row>
    <row r="20" spans="1:9" s="1" customFormat="1" ht="31.5">
      <c r="A20" s="7" t="s">
        <v>22</v>
      </c>
      <c r="B20" s="4">
        <v>210</v>
      </c>
      <c r="C20" s="2"/>
      <c r="D20" s="6">
        <f>E20+F20+G20+H20</f>
        <v>39264051</v>
      </c>
      <c r="E20" s="6">
        <f>E22+E23+E27</f>
        <v>36665500</v>
      </c>
      <c r="F20" s="6">
        <f>F22+F23+F27</f>
        <v>0</v>
      </c>
      <c r="G20" s="6">
        <f>G22+G23+G27</f>
        <v>0</v>
      </c>
      <c r="H20" s="6">
        <f>H22+H23+H27</f>
        <v>2598551</v>
      </c>
      <c r="I20" s="6"/>
    </row>
    <row r="21" spans="1:9" ht="15.75">
      <c r="A21" s="2" t="s">
        <v>23</v>
      </c>
      <c r="B21" s="4"/>
      <c r="C21" s="2"/>
      <c r="D21" s="6"/>
      <c r="E21" s="6"/>
      <c r="F21" s="6"/>
      <c r="G21" s="6"/>
      <c r="H21" s="6"/>
      <c r="I21" s="6"/>
    </row>
    <row r="22" spans="1:9" ht="15.75">
      <c r="A22" s="2" t="s">
        <v>24</v>
      </c>
      <c r="B22" s="4">
        <v>211</v>
      </c>
      <c r="C22" s="2">
        <v>211</v>
      </c>
      <c r="D22" s="6">
        <f>E22+F22+G22+H22</f>
        <v>29596585</v>
      </c>
      <c r="E22" s="6">
        <f>479100+24448500+2670100</f>
        <v>27597700</v>
      </c>
      <c r="F22" s="6"/>
      <c r="G22" s="6"/>
      <c r="H22" s="6">
        <v>1998885</v>
      </c>
      <c r="I22" s="6"/>
    </row>
    <row r="23" spans="1:9" ht="15.75">
      <c r="A23" s="2" t="s">
        <v>25</v>
      </c>
      <c r="B23" s="4">
        <v>212</v>
      </c>
      <c r="C23" s="2"/>
      <c r="D23" s="6">
        <f>E23+F23+G23+H23</f>
        <v>563300</v>
      </c>
      <c r="E23" s="6">
        <f>E25+E26</f>
        <v>563300</v>
      </c>
      <c r="F23" s="6">
        <f>F25+F26</f>
        <v>0</v>
      </c>
      <c r="G23" s="6">
        <f>G25+G26</f>
        <v>0</v>
      </c>
      <c r="H23" s="6"/>
      <c r="I23" s="6"/>
    </row>
    <row r="24" spans="1:9" ht="15.75">
      <c r="A24" s="2" t="s">
        <v>26</v>
      </c>
      <c r="B24" s="4"/>
      <c r="C24" s="2"/>
      <c r="D24" s="6"/>
      <c r="E24" s="6"/>
      <c r="F24" s="6"/>
      <c r="G24" s="6"/>
      <c r="H24" s="6"/>
      <c r="I24" s="6"/>
    </row>
    <row r="25" spans="1:9" ht="78.75">
      <c r="A25" s="7" t="s">
        <v>27</v>
      </c>
      <c r="B25" s="4">
        <v>212.1</v>
      </c>
      <c r="C25" s="2"/>
      <c r="D25" s="6">
        <f>E25+F25+G25+H25</f>
        <v>0</v>
      </c>
      <c r="E25" s="6"/>
      <c r="F25" s="6"/>
      <c r="G25" s="6"/>
      <c r="H25" s="6"/>
      <c r="I25" s="6"/>
    </row>
    <row r="26" spans="1:9" ht="15.75">
      <c r="A26" s="7" t="s">
        <v>28</v>
      </c>
      <c r="B26" s="4">
        <v>212</v>
      </c>
      <c r="C26" s="2" t="s">
        <v>162</v>
      </c>
      <c r="D26" s="6">
        <f>E26+F26+G26+H26</f>
        <v>563300</v>
      </c>
      <c r="E26" s="6">
        <f>9800+499000+54500</f>
        <v>563300</v>
      </c>
      <c r="F26" s="6"/>
      <c r="G26" s="6"/>
      <c r="H26" s="6"/>
      <c r="I26" s="6"/>
    </row>
    <row r="27" spans="1:9" ht="47.25">
      <c r="A27" s="7" t="s">
        <v>29</v>
      </c>
      <c r="B27" s="4">
        <v>213</v>
      </c>
      <c r="C27" s="2">
        <v>213</v>
      </c>
      <c r="D27" s="6">
        <f>E27+F27+G27+H27</f>
        <v>9104166</v>
      </c>
      <c r="E27" s="6">
        <f>147600+7534100+822800</f>
        <v>8504500</v>
      </c>
      <c r="F27" s="6"/>
      <c r="G27" s="6"/>
      <c r="H27" s="6">
        <v>599666</v>
      </c>
      <c r="I27" s="6"/>
    </row>
    <row r="28" spans="1:9" s="1" customFormat="1" ht="31.5">
      <c r="A28" s="7" t="s">
        <v>30</v>
      </c>
      <c r="B28" s="4">
        <v>220</v>
      </c>
      <c r="C28" s="2"/>
      <c r="D28" s="6">
        <f>E28+F28+G28+H28</f>
        <v>7429236.57</v>
      </c>
      <c r="E28" s="6">
        <f>E30+E31+E32+E42+E43+E51</f>
        <v>5641456.57</v>
      </c>
      <c r="F28" s="6">
        <f>F30+F31+F32+F42+F43+F51</f>
        <v>292404</v>
      </c>
      <c r="G28" s="6">
        <f>G30+G31+G32+G42+G43+G51</f>
        <v>0</v>
      </c>
      <c r="H28" s="6">
        <f>H30+H31+H32+H43+H51</f>
        <v>1495376</v>
      </c>
      <c r="I28" s="6"/>
    </row>
    <row r="29" spans="1:9" ht="15.75">
      <c r="A29" s="7" t="s">
        <v>23</v>
      </c>
      <c r="B29" s="4"/>
      <c r="C29" s="2"/>
      <c r="D29" s="6"/>
      <c r="E29" s="6"/>
      <c r="F29" s="6"/>
      <c r="G29" s="6"/>
      <c r="H29" s="6"/>
      <c r="I29" s="6"/>
    </row>
    <row r="30" spans="1:9" ht="15.75">
      <c r="A30" s="7" t="s">
        <v>31</v>
      </c>
      <c r="B30" s="4">
        <v>221</v>
      </c>
      <c r="C30" s="2" t="s">
        <v>121</v>
      </c>
      <c r="D30" s="6">
        <f>E30+F30+G30+H30</f>
        <v>66989</v>
      </c>
      <c r="E30" s="6">
        <v>47000</v>
      </c>
      <c r="F30" s="6"/>
      <c r="G30" s="6"/>
      <c r="H30" s="6">
        <v>19989</v>
      </c>
      <c r="I30" s="6"/>
    </row>
    <row r="31" spans="1:9" ht="15.75">
      <c r="A31" s="7" t="s">
        <v>32</v>
      </c>
      <c r="B31" s="4">
        <v>222</v>
      </c>
      <c r="C31" s="2"/>
      <c r="D31" s="6">
        <f>E31+F31+G31+H31</f>
        <v>0</v>
      </c>
      <c r="E31" s="6"/>
      <c r="F31" s="6"/>
      <c r="G31" s="6"/>
      <c r="H31" s="6"/>
      <c r="I31" s="6"/>
    </row>
    <row r="32" spans="1:9" ht="15.75">
      <c r="A32" s="7" t="s">
        <v>33</v>
      </c>
      <c r="B32" s="4">
        <v>223</v>
      </c>
      <c r="C32" s="2" t="s">
        <v>122</v>
      </c>
      <c r="D32" s="6">
        <f>E32+F32+G32+H32</f>
        <v>3717023.09</v>
      </c>
      <c r="E32" s="6">
        <f>E34+E35+E36+E37+E38+E39+E40+E41</f>
        <v>2941246.09</v>
      </c>
      <c r="F32" s="6">
        <f>F34+F35+F36+F37+F38+F39+F40+F41</f>
        <v>0</v>
      </c>
      <c r="G32" s="6">
        <f>G34+G35+G36+G37+G38+G39+G40+G41</f>
        <v>0</v>
      </c>
      <c r="H32" s="6">
        <f>H34+H35+H36+H37+H38+H39+H40+H41</f>
        <v>775777</v>
      </c>
      <c r="I32" s="6"/>
    </row>
    <row r="33" spans="1:9" ht="15.75">
      <c r="A33" s="7" t="s">
        <v>34</v>
      </c>
      <c r="B33" s="4"/>
      <c r="C33" s="2"/>
      <c r="D33" s="6"/>
      <c r="E33" s="6"/>
      <c r="F33" s="6"/>
      <c r="G33" s="6"/>
      <c r="H33" s="6"/>
      <c r="I33" s="6"/>
    </row>
    <row r="34" spans="1:9" ht="31.5">
      <c r="A34" s="7" t="s">
        <v>35</v>
      </c>
      <c r="B34" s="4" t="s">
        <v>91</v>
      </c>
      <c r="C34" s="2" t="s">
        <v>123</v>
      </c>
      <c r="D34" s="6">
        <f aca="true" t="shared" si="0" ref="D34:D43">E34+F34+G34+H34</f>
        <v>2740135.09</v>
      </c>
      <c r="E34" s="6">
        <v>2352246.09</v>
      </c>
      <c r="F34" s="6"/>
      <c r="G34" s="6"/>
      <c r="H34" s="6">
        <v>387889</v>
      </c>
      <c r="I34" s="6"/>
    </row>
    <row r="35" spans="1:9" ht="31.5">
      <c r="A35" s="7" t="s">
        <v>36</v>
      </c>
      <c r="B35" s="4" t="s">
        <v>92</v>
      </c>
      <c r="C35" s="2" t="s">
        <v>124</v>
      </c>
      <c r="D35" s="6">
        <f t="shared" si="0"/>
        <v>0</v>
      </c>
      <c r="E35" s="6"/>
      <c r="F35" s="6"/>
      <c r="G35" s="6"/>
      <c r="H35" s="6"/>
      <c r="I35" s="6"/>
    </row>
    <row r="36" spans="1:9" ht="31.5">
      <c r="A36" s="7" t="s">
        <v>37</v>
      </c>
      <c r="B36" s="4" t="s">
        <v>93</v>
      </c>
      <c r="C36" s="2" t="s">
        <v>125</v>
      </c>
      <c r="D36" s="6">
        <f t="shared" si="0"/>
        <v>247967</v>
      </c>
      <c r="E36" s="6"/>
      <c r="F36" s="6"/>
      <c r="G36" s="6"/>
      <c r="H36" s="6">
        <v>247967</v>
      </c>
      <c r="I36" s="6"/>
    </row>
    <row r="37" spans="1:9" ht="47.25">
      <c r="A37" s="7" t="s">
        <v>38</v>
      </c>
      <c r="B37" s="4" t="s">
        <v>94</v>
      </c>
      <c r="C37" s="2" t="s">
        <v>126</v>
      </c>
      <c r="D37" s="6">
        <f t="shared" si="0"/>
        <v>71989</v>
      </c>
      <c r="E37" s="6">
        <v>52000</v>
      </c>
      <c r="F37" s="6"/>
      <c r="G37" s="6"/>
      <c r="H37" s="6">
        <v>19989</v>
      </c>
      <c r="I37" s="6"/>
    </row>
    <row r="38" spans="1:9" ht="31.5">
      <c r="A38" s="7" t="s">
        <v>39</v>
      </c>
      <c r="B38" s="4" t="s">
        <v>95</v>
      </c>
      <c r="C38" s="2" t="s">
        <v>127</v>
      </c>
      <c r="D38" s="6">
        <f t="shared" si="0"/>
        <v>0</v>
      </c>
      <c r="E38" s="6"/>
      <c r="F38" s="6"/>
      <c r="G38" s="6"/>
      <c r="H38" s="6"/>
      <c r="I38" s="6"/>
    </row>
    <row r="39" spans="1:9" ht="47.25">
      <c r="A39" s="7" t="s">
        <v>40</v>
      </c>
      <c r="B39" s="4" t="s">
        <v>96</v>
      </c>
      <c r="C39" s="2" t="s">
        <v>128</v>
      </c>
      <c r="D39" s="6">
        <f t="shared" si="0"/>
        <v>579943</v>
      </c>
      <c r="E39" s="6">
        <v>480000</v>
      </c>
      <c r="F39" s="6"/>
      <c r="G39" s="6"/>
      <c r="H39" s="6">
        <v>99943</v>
      </c>
      <c r="I39" s="6"/>
    </row>
    <row r="40" spans="1:9" ht="47.25">
      <c r="A40" s="7" t="s">
        <v>41</v>
      </c>
      <c r="B40" s="4" t="s">
        <v>97</v>
      </c>
      <c r="C40" s="2" t="s">
        <v>129</v>
      </c>
      <c r="D40" s="6">
        <f t="shared" si="0"/>
        <v>76989</v>
      </c>
      <c r="E40" s="6">
        <v>57000</v>
      </c>
      <c r="F40" s="6"/>
      <c r="G40" s="6"/>
      <c r="H40" s="6">
        <v>19989</v>
      </c>
      <c r="I40" s="6"/>
    </row>
    <row r="41" spans="1:9" ht="47.25">
      <c r="A41" s="7" t="s">
        <v>42</v>
      </c>
      <c r="B41" s="4" t="s">
        <v>98</v>
      </c>
      <c r="C41" s="2" t="s">
        <v>130</v>
      </c>
      <c r="D41" s="6">
        <f t="shared" si="0"/>
        <v>0</v>
      </c>
      <c r="E41" s="6"/>
      <c r="F41" s="6"/>
      <c r="G41" s="6"/>
      <c r="H41" s="6"/>
      <c r="I41" s="6"/>
    </row>
    <row r="42" spans="1:9" ht="47.25">
      <c r="A42" s="7" t="s">
        <v>43</v>
      </c>
      <c r="B42" s="4">
        <v>224</v>
      </c>
      <c r="C42" s="2"/>
      <c r="D42" s="6">
        <f t="shared" si="0"/>
        <v>0</v>
      </c>
      <c r="E42" s="6"/>
      <c r="F42" s="6"/>
      <c r="G42" s="6"/>
      <c r="H42" s="6"/>
      <c r="I42" s="6"/>
    </row>
    <row r="43" spans="1:9" ht="47.25">
      <c r="A43" s="7" t="s">
        <v>44</v>
      </c>
      <c r="B43" s="4">
        <v>225</v>
      </c>
      <c r="C43" s="2" t="s">
        <v>131</v>
      </c>
      <c r="D43" s="6">
        <f t="shared" si="0"/>
        <v>2156077</v>
      </c>
      <c r="E43" s="6">
        <f>E45+E46+E47+E48+E49+E50</f>
        <v>1756300</v>
      </c>
      <c r="F43" s="6">
        <f>F45+F46+F47+F48+F49+F50</f>
        <v>0</v>
      </c>
      <c r="G43" s="6">
        <f>G45+G46+G47+G48+G49+G50</f>
        <v>0</v>
      </c>
      <c r="H43" s="6">
        <f>H45+H46+H47+H48+H49+H50</f>
        <v>399777</v>
      </c>
      <c r="I43" s="6"/>
    </row>
    <row r="44" spans="1:9" ht="15.75">
      <c r="A44" s="7" t="s">
        <v>45</v>
      </c>
      <c r="B44" s="4"/>
      <c r="C44" s="2"/>
      <c r="D44" s="6"/>
      <c r="E44" s="6"/>
      <c r="F44" s="6"/>
      <c r="G44" s="6"/>
      <c r="H44" s="6"/>
      <c r="I44" s="6"/>
    </row>
    <row r="45" spans="1:9" ht="47.25">
      <c r="A45" s="7" t="s">
        <v>46</v>
      </c>
      <c r="B45" s="4" t="s">
        <v>99</v>
      </c>
      <c r="C45" s="2" t="s">
        <v>132</v>
      </c>
      <c r="D45" s="6">
        <f aca="true" t="shared" si="1" ref="D45:D51">E45+F45+G45+H45</f>
        <v>1267789</v>
      </c>
      <c r="E45" s="6">
        <v>1247800</v>
      </c>
      <c r="F45" s="6"/>
      <c r="G45" s="6"/>
      <c r="H45" s="6">
        <v>19989</v>
      </c>
      <c r="I45" s="6"/>
    </row>
    <row r="46" spans="1:9" ht="31.5">
      <c r="A46" s="7" t="s">
        <v>47</v>
      </c>
      <c r="B46" s="4" t="s">
        <v>100</v>
      </c>
      <c r="C46" s="2" t="s">
        <v>133</v>
      </c>
      <c r="D46" s="6">
        <f t="shared" si="1"/>
        <v>35980</v>
      </c>
      <c r="E46" s="6"/>
      <c r="F46" s="6"/>
      <c r="G46" s="6"/>
      <c r="H46" s="6">
        <v>35980</v>
      </c>
      <c r="I46" s="6"/>
    </row>
    <row r="47" spans="1:9" ht="15.75">
      <c r="A47" s="7" t="s">
        <v>48</v>
      </c>
      <c r="B47" s="4" t="s">
        <v>101</v>
      </c>
      <c r="C47" s="2" t="s">
        <v>148</v>
      </c>
      <c r="D47" s="6">
        <f t="shared" si="1"/>
        <v>0</v>
      </c>
      <c r="E47" s="6"/>
      <c r="F47" s="6"/>
      <c r="G47" s="6"/>
      <c r="H47" s="6"/>
      <c r="I47" s="6"/>
    </row>
    <row r="48" spans="1:9" ht="63">
      <c r="A48" s="7" t="s">
        <v>49</v>
      </c>
      <c r="B48" s="4" t="s">
        <v>102</v>
      </c>
      <c r="C48" s="2" t="s">
        <v>134</v>
      </c>
      <c r="D48" s="6">
        <f t="shared" si="1"/>
        <v>95986</v>
      </c>
      <c r="E48" s="6">
        <v>72000</v>
      </c>
      <c r="F48" s="6"/>
      <c r="G48" s="6"/>
      <c r="H48" s="6">
        <v>23986</v>
      </c>
      <c r="I48" s="6"/>
    </row>
    <row r="49" spans="1:9" ht="31.5">
      <c r="A49" s="7" t="s">
        <v>50</v>
      </c>
      <c r="B49" s="4" t="s">
        <v>103</v>
      </c>
      <c r="C49" s="2" t="s">
        <v>135</v>
      </c>
      <c r="D49" s="6">
        <f t="shared" si="1"/>
        <v>0</v>
      </c>
      <c r="E49" s="6"/>
      <c r="F49" s="6"/>
      <c r="G49" s="6"/>
      <c r="H49" s="6"/>
      <c r="I49" s="6"/>
    </row>
    <row r="50" spans="1:9" ht="47.25">
      <c r="A50" s="7" t="s">
        <v>51</v>
      </c>
      <c r="B50" s="4" t="s">
        <v>104</v>
      </c>
      <c r="C50" s="2" t="s">
        <v>136</v>
      </c>
      <c r="D50" s="6">
        <f t="shared" si="1"/>
        <v>756322</v>
      </c>
      <c r="E50" s="6">
        <v>436500</v>
      </c>
      <c r="F50" s="6"/>
      <c r="G50" s="6"/>
      <c r="H50" s="6">
        <v>319822</v>
      </c>
      <c r="I50" s="6"/>
    </row>
    <row r="51" spans="1:9" ht="15.75">
      <c r="A51" s="7" t="s">
        <v>52</v>
      </c>
      <c r="B51" s="4">
        <v>226</v>
      </c>
      <c r="C51" s="2" t="s">
        <v>137</v>
      </c>
      <c r="D51" s="6">
        <f t="shared" si="1"/>
        <v>1489147.48</v>
      </c>
      <c r="E51" s="6">
        <f>E53+E54+E55+E56+E57+E58+E59+E60+E61+E62+E63</f>
        <v>896910.48</v>
      </c>
      <c r="F51" s="6">
        <f>F53+F54+F55+F56+F57+F58+F59+F60+F61+F62+F63</f>
        <v>292404</v>
      </c>
      <c r="G51" s="6">
        <f>G53+G54+G55+G56+G57+G58+G59+G60+G61+G62+G63</f>
        <v>0</v>
      </c>
      <c r="H51" s="6">
        <f>H53+H54+H55+H56+H57+H58+H59+H60+H61+H62+H63</f>
        <v>299833</v>
      </c>
      <c r="I51" s="6"/>
    </row>
    <row r="52" spans="1:9" ht="15.75">
      <c r="A52" s="7" t="s">
        <v>23</v>
      </c>
      <c r="B52" s="4"/>
      <c r="C52" s="2"/>
      <c r="D52" s="6"/>
      <c r="E52" s="6"/>
      <c r="F52" s="6"/>
      <c r="G52" s="6"/>
      <c r="H52" s="6"/>
      <c r="I52" s="6"/>
    </row>
    <row r="53" spans="1:9" ht="94.5">
      <c r="A53" s="7" t="s">
        <v>53</v>
      </c>
      <c r="B53" s="4" t="s">
        <v>105</v>
      </c>
      <c r="C53" s="2" t="s">
        <v>138</v>
      </c>
      <c r="D53" s="6">
        <f aca="true" t="shared" si="2" ref="D53:D64">E53+F53+G53+H53</f>
        <v>0</v>
      </c>
      <c r="E53" s="6"/>
      <c r="F53" s="6"/>
      <c r="G53" s="6"/>
      <c r="H53" s="6"/>
      <c r="I53" s="6"/>
    </row>
    <row r="54" spans="1:9" ht="157.5">
      <c r="A54" s="7" t="s">
        <v>54</v>
      </c>
      <c r="B54" s="4" t="s">
        <v>106</v>
      </c>
      <c r="C54" s="2" t="s">
        <v>139</v>
      </c>
      <c r="D54" s="6">
        <f t="shared" si="2"/>
        <v>0</v>
      </c>
      <c r="E54" s="6"/>
      <c r="F54" s="6"/>
      <c r="G54" s="6"/>
      <c r="H54" s="6"/>
      <c r="I54" s="6"/>
    </row>
    <row r="55" spans="1:9" ht="47.25">
      <c r="A55" s="7" t="s">
        <v>55</v>
      </c>
      <c r="B55" s="4" t="s">
        <v>107</v>
      </c>
      <c r="C55" s="2" t="s">
        <v>140</v>
      </c>
      <c r="D55" s="6">
        <f t="shared" si="2"/>
        <v>0</v>
      </c>
      <c r="E55" s="6"/>
      <c r="F55" s="6"/>
      <c r="G55" s="6"/>
      <c r="H55" s="6"/>
      <c r="I55" s="6"/>
    </row>
    <row r="56" spans="1:9" ht="63">
      <c r="A56" s="7" t="s">
        <v>164</v>
      </c>
      <c r="B56" s="4" t="s">
        <v>108</v>
      </c>
      <c r="C56" s="2" t="s">
        <v>150</v>
      </c>
      <c r="D56" s="6">
        <f t="shared" si="2"/>
        <v>14992</v>
      </c>
      <c r="E56" s="6"/>
      <c r="F56" s="6"/>
      <c r="G56" s="6"/>
      <c r="H56" s="6">
        <v>14992</v>
      </c>
      <c r="I56" s="6"/>
    </row>
    <row r="57" spans="1:9" ht="49.5" customHeight="1">
      <c r="A57" s="7" t="s">
        <v>56</v>
      </c>
      <c r="B57" s="4" t="s">
        <v>109</v>
      </c>
      <c r="C57" s="2" t="s">
        <v>142</v>
      </c>
      <c r="D57" s="6">
        <f t="shared" si="2"/>
        <v>625570.38</v>
      </c>
      <c r="E57" s="6">
        <v>610578.38</v>
      </c>
      <c r="F57" s="6"/>
      <c r="G57" s="6"/>
      <c r="H57" s="6">
        <v>14992</v>
      </c>
      <c r="I57" s="6"/>
    </row>
    <row r="58" spans="1:9" ht="15.75">
      <c r="A58" s="7" t="s">
        <v>57</v>
      </c>
      <c r="B58" s="4">
        <v>227</v>
      </c>
      <c r="C58" s="2" t="s">
        <v>151</v>
      </c>
      <c r="D58" s="6">
        <f t="shared" si="2"/>
        <v>0</v>
      </c>
      <c r="E58" s="6"/>
      <c r="F58" s="6"/>
      <c r="G58" s="6"/>
      <c r="H58" s="6"/>
      <c r="I58" s="6"/>
    </row>
    <row r="59" spans="1:9" ht="47.25">
      <c r="A59" s="7" t="s">
        <v>58</v>
      </c>
      <c r="B59" s="4" t="s">
        <v>110</v>
      </c>
      <c r="C59" s="2" t="s">
        <v>143</v>
      </c>
      <c r="D59" s="6">
        <f t="shared" si="2"/>
        <v>29983</v>
      </c>
      <c r="E59" s="6"/>
      <c r="F59" s="6"/>
      <c r="G59" s="6"/>
      <c r="H59" s="6">
        <v>29983</v>
      </c>
      <c r="I59" s="6"/>
    </row>
    <row r="60" spans="1:9" ht="31.5">
      <c r="A60" s="7" t="s">
        <v>59</v>
      </c>
      <c r="B60" s="4" t="s">
        <v>111</v>
      </c>
      <c r="C60" s="2" t="s">
        <v>144</v>
      </c>
      <c r="D60" s="6">
        <f t="shared" si="2"/>
        <v>0</v>
      </c>
      <c r="E60" s="6"/>
      <c r="F60" s="6"/>
      <c r="G60" s="6"/>
      <c r="H60" s="6"/>
      <c r="I60" s="6"/>
    </row>
    <row r="61" spans="1:9" ht="110.25">
      <c r="A61" s="7" t="s">
        <v>60</v>
      </c>
      <c r="B61" s="4" t="s">
        <v>112</v>
      </c>
      <c r="C61" s="2" t="s">
        <v>145</v>
      </c>
      <c r="D61" s="6">
        <f t="shared" si="2"/>
        <v>104983</v>
      </c>
      <c r="E61" s="6">
        <v>75000</v>
      </c>
      <c r="F61" s="6"/>
      <c r="G61" s="6"/>
      <c r="H61" s="6">
        <v>29983</v>
      </c>
      <c r="I61" s="6"/>
    </row>
    <row r="62" spans="1:9" ht="15.75">
      <c r="A62" s="7" t="s">
        <v>61</v>
      </c>
      <c r="B62" s="4" t="s">
        <v>120</v>
      </c>
      <c r="C62" s="2" t="s">
        <v>147</v>
      </c>
      <c r="D62" s="6">
        <f t="shared" si="2"/>
        <v>502287</v>
      </c>
      <c r="E62" s="6"/>
      <c r="F62" s="6">
        <v>292404</v>
      </c>
      <c r="G62" s="6"/>
      <c r="H62" s="6">
        <v>209883</v>
      </c>
      <c r="I62" s="6"/>
    </row>
    <row r="63" spans="1:9" ht="31.5">
      <c r="A63" s="7" t="s">
        <v>165</v>
      </c>
      <c r="B63" s="4" t="s">
        <v>108</v>
      </c>
      <c r="C63" s="2" t="s">
        <v>141</v>
      </c>
      <c r="D63" s="6">
        <f t="shared" si="2"/>
        <v>211332.1</v>
      </c>
      <c r="E63" s="6">
        <v>211332.1</v>
      </c>
      <c r="F63" s="6"/>
      <c r="G63" s="6"/>
      <c r="H63" s="6"/>
      <c r="I63" s="6"/>
    </row>
    <row r="64" spans="1:9" ht="31.5">
      <c r="A64" s="7" t="s">
        <v>62</v>
      </c>
      <c r="B64" s="4">
        <v>230</v>
      </c>
      <c r="C64" s="2"/>
      <c r="D64" s="6">
        <f t="shared" si="2"/>
        <v>0</v>
      </c>
      <c r="E64" s="6">
        <f>E66+E67</f>
        <v>0</v>
      </c>
      <c r="F64" s="6"/>
      <c r="G64" s="6"/>
      <c r="H64" s="6"/>
      <c r="I64" s="6"/>
    </row>
    <row r="65" spans="1:9" ht="15.75">
      <c r="A65" s="7" t="s">
        <v>23</v>
      </c>
      <c r="B65" s="4"/>
      <c r="C65" s="2"/>
      <c r="D65" s="6"/>
      <c r="E65" s="6"/>
      <c r="F65" s="6"/>
      <c r="G65" s="6"/>
      <c r="H65" s="6"/>
      <c r="I65" s="6"/>
    </row>
    <row r="66" spans="1:9" ht="47.25">
      <c r="A66" s="7" t="s">
        <v>63</v>
      </c>
      <c r="B66" s="4">
        <v>231</v>
      </c>
      <c r="C66" s="2"/>
      <c r="D66" s="6">
        <f>E66+F66+G66+H66</f>
        <v>0</v>
      </c>
      <c r="E66" s="6"/>
      <c r="F66" s="6"/>
      <c r="G66" s="6"/>
      <c r="H66" s="6"/>
      <c r="I66" s="6"/>
    </row>
    <row r="67" spans="1:9" ht="94.5">
      <c r="A67" s="7" t="s">
        <v>64</v>
      </c>
      <c r="B67" s="4">
        <v>232</v>
      </c>
      <c r="C67" s="2"/>
      <c r="D67" s="6">
        <f>E67+F67+G67+H67</f>
        <v>0</v>
      </c>
      <c r="E67" s="6"/>
      <c r="F67" s="6"/>
      <c r="G67" s="6"/>
      <c r="H67" s="6"/>
      <c r="I67" s="6"/>
    </row>
    <row r="68" spans="1:9" s="1" customFormat="1" ht="15.75">
      <c r="A68" s="7" t="s">
        <v>65</v>
      </c>
      <c r="B68" s="4">
        <v>240</v>
      </c>
      <c r="C68" s="2">
        <v>290</v>
      </c>
      <c r="D68" s="6">
        <f>E68+F68+G68+H68</f>
        <v>512390.63</v>
      </c>
      <c r="E68" s="6">
        <f>E70+E76+E77+E79+E80</f>
        <v>472412.63</v>
      </c>
      <c r="F68" s="6">
        <f>F70+F76+F77+F79+F80</f>
        <v>0</v>
      </c>
      <c r="G68" s="6">
        <f>G70+G76+G77+G79+G80</f>
        <v>0</v>
      </c>
      <c r="H68" s="6">
        <f>H70+H78</f>
        <v>39978</v>
      </c>
      <c r="I68" s="6"/>
    </row>
    <row r="69" spans="1:9" ht="15.75">
      <c r="A69" s="7" t="s">
        <v>23</v>
      </c>
      <c r="B69" s="4"/>
      <c r="C69" s="2"/>
      <c r="D69" s="6"/>
      <c r="E69" s="6"/>
      <c r="F69" s="6"/>
      <c r="G69" s="6"/>
      <c r="H69" s="6"/>
      <c r="I69" s="6"/>
    </row>
    <row r="70" spans="1:9" ht="110.25">
      <c r="A70" s="7" t="s">
        <v>66</v>
      </c>
      <c r="B70" s="4" t="s">
        <v>113</v>
      </c>
      <c r="C70" s="2" t="s">
        <v>146</v>
      </c>
      <c r="D70" s="6">
        <f>E70+F70+G70+H70</f>
        <v>492401.63</v>
      </c>
      <c r="E70" s="6">
        <f>E72+E73+E75</f>
        <v>472412.63</v>
      </c>
      <c r="F70" s="6">
        <f>F72+F73+F75</f>
        <v>0</v>
      </c>
      <c r="G70" s="6">
        <f>G72+G73+G75</f>
        <v>0</v>
      </c>
      <c r="H70" s="6">
        <f>H72+H73+H75+H74</f>
        <v>19989</v>
      </c>
      <c r="I70" s="6"/>
    </row>
    <row r="71" spans="1:9" ht="15.75">
      <c r="A71" s="7" t="s">
        <v>45</v>
      </c>
      <c r="B71" s="4"/>
      <c r="C71" s="2"/>
      <c r="D71" s="6"/>
      <c r="E71" s="6"/>
      <c r="F71" s="6"/>
      <c r="G71" s="6"/>
      <c r="H71" s="6"/>
      <c r="I71" s="6"/>
    </row>
    <row r="72" spans="1:9" ht="63">
      <c r="A72" s="7" t="s">
        <v>67</v>
      </c>
      <c r="B72" s="4" t="s">
        <v>68</v>
      </c>
      <c r="C72" s="2" t="s">
        <v>152</v>
      </c>
      <c r="D72" s="6">
        <f>E72+F72+G72+H72</f>
        <v>467412.63</v>
      </c>
      <c r="E72" s="6">
        <v>467412.63</v>
      </c>
      <c r="F72" s="6"/>
      <c r="G72" s="6"/>
      <c r="H72" s="6"/>
      <c r="I72" s="6"/>
    </row>
    <row r="73" spans="1:9" ht="31.5">
      <c r="A73" s="7" t="s">
        <v>166</v>
      </c>
      <c r="B73" s="4" t="s">
        <v>69</v>
      </c>
      <c r="C73" s="2" t="s">
        <v>153</v>
      </c>
      <c r="D73" s="6">
        <f>E73+F73+G73+H73</f>
        <v>5000</v>
      </c>
      <c r="E73" s="6">
        <v>5000</v>
      </c>
      <c r="F73" s="6"/>
      <c r="G73" s="6"/>
      <c r="H73" s="6"/>
      <c r="I73" s="6"/>
    </row>
    <row r="74" spans="1:9" ht="31.5">
      <c r="A74" s="7" t="s">
        <v>156</v>
      </c>
      <c r="B74" s="4"/>
      <c r="C74" s="2" t="s">
        <v>172</v>
      </c>
      <c r="D74" s="6"/>
      <c r="E74" s="6"/>
      <c r="F74" s="6"/>
      <c r="G74" s="6"/>
      <c r="H74" s="6">
        <v>7996</v>
      </c>
      <c r="I74" s="6"/>
    </row>
    <row r="75" spans="1:9" ht="78.75">
      <c r="A75" s="7" t="s">
        <v>70</v>
      </c>
      <c r="B75" s="4" t="s">
        <v>71</v>
      </c>
      <c r="C75" s="2" t="s">
        <v>157</v>
      </c>
      <c r="D75" s="6">
        <f aca="true" t="shared" si="3" ref="D75:D81">E75+F75+G75+H75</f>
        <v>11993</v>
      </c>
      <c r="E75" s="6"/>
      <c r="F75" s="6"/>
      <c r="G75" s="6"/>
      <c r="H75" s="6">
        <v>11993</v>
      </c>
      <c r="I75" s="6"/>
    </row>
    <row r="76" spans="1:9" ht="15.75">
      <c r="A76" s="7" t="s">
        <v>72</v>
      </c>
      <c r="B76" s="4" t="s">
        <v>114</v>
      </c>
      <c r="C76" s="2"/>
      <c r="D76" s="6">
        <f t="shared" si="3"/>
        <v>0</v>
      </c>
      <c r="E76" s="6"/>
      <c r="F76" s="6"/>
      <c r="G76" s="6"/>
      <c r="H76" s="6"/>
      <c r="I76" s="6"/>
    </row>
    <row r="77" spans="1:9" ht="78.75">
      <c r="A77" s="7" t="s">
        <v>167</v>
      </c>
      <c r="B77" s="4" t="s">
        <v>115</v>
      </c>
      <c r="C77" s="8" t="s">
        <v>168</v>
      </c>
      <c r="D77" s="6">
        <f t="shared" si="3"/>
        <v>9838</v>
      </c>
      <c r="E77" s="6"/>
      <c r="F77" s="6"/>
      <c r="G77" s="6"/>
      <c r="H77" s="6">
        <v>9838</v>
      </c>
      <c r="I77" s="6"/>
    </row>
    <row r="78" spans="1:9" ht="31.5">
      <c r="A78" s="7" t="s">
        <v>158</v>
      </c>
      <c r="B78" s="4"/>
      <c r="C78" s="2" t="s">
        <v>159</v>
      </c>
      <c r="D78" s="6">
        <f t="shared" si="3"/>
        <v>19989</v>
      </c>
      <c r="E78" s="6"/>
      <c r="F78" s="6"/>
      <c r="G78" s="6"/>
      <c r="H78" s="6">
        <v>19989</v>
      </c>
      <c r="I78" s="6"/>
    </row>
    <row r="79" spans="1:9" ht="47.25">
      <c r="A79" s="7" t="s">
        <v>73</v>
      </c>
      <c r="B79" s="4" t="s">
        <v>116</v>
      </c>
      <c r="C79" s="2"/>
      <c r="D79" s="6">
        <f t="shared" si="3"/>
        <v>0</v>
      </c>
      <c r="E79" s="6"/>
      <c r="F79" s="6"/>
      <c r="G79" s="6"/>
      <c r="H79" s="6"/>
      <c r="I79" s="6"/>
    </row>
    <row r="80" spans="1:9" ht="47.25">
      <c r="A80" s="7" t="s">
        <v>74</v>
      </c>
      <c r="B80" s="4">
        <v>296</v>
      </c>
      <c r="C80" s="2" t="s">
        <v>154</v>
      </c>
      <c r="D80" s="6">
        <f t="shared" si="3"/>
        <v>760</v>
      </c>
      <c r="E80" s="6"/>
      <c r="F80" s="6"/>
      <c r="G80" s="6"/>
      <c r="H80" s="6">
        <v>760</v>
      </c>
      <c r="I80" s="6"/>
    </row>
    <row r="81" spans="1:9" s="1" customFormat="1" ht="63">
      <c r="A81" s="7" t="s">
        <v>75</v>
      </c>
      <c r="B81" s="4">
        <v>300</v>
      </c>
      <c r="C81" s="2"/>
      <c r="D81" s="6">
        <f t="shared" si="3"/>
        <v>1320032</v>
      </c>
      <c r="E81" s="6">
        <f>E83+E89</f>
        <v>1200100</v>
      </c>
      <c r="F81" s="6">
        <f>F83+F89</f>
        <v>0</v>
      </c>
      <c r="G81" s="6">
        <f>G83+G89</f>
        <v>0</v>
      </c>
      <c r="H81" s="6">
        <f>H83+H89</f>
        <v>119932</v>
      </c>
      <c r="I81" s="6"/>
    </row>
    <row r="82" spans="1:9" ht="15.75">
      <c r="A82" s="7" t="s">
        <v>23</v>
      </c>
      <c r="B82" s="4"/>
      <c r="C82" s="2"/>
      <c r="D82" s="6"/>
      <c r="E82" s="6"/>
      <c r="F82" s="6"/>
      <c r="G82" s="6"/>
      <c r="H82" s="6"/>
      <c r="I82" s="6"/>
    </row>
    <row r="83" spans="1:9" ht="31.5">
      <c r="A83" s="7" t="s">
        <v>76</v>
      </c>
      <c r="B83" s="4">
        <v>310</v>
      </c>
      <c r="C83" s="2">
        <v>310</v>
      </c>
      <c r="D83" s="6">
        <f>E83+F83+G83+H83</f>
        <v>1320032</v>
      </c>
      <c r="E83" s="6">
        <f>E85+E86</f>
        <v>1200100</v>
      </c>
      <c r="F83" s="6">
        <f>F85+F86</f>
        <v>0</v>
      </c>
      <c r="G83" s="6">
        <f>G85+G86</f>
        <v>0</v>
      </c>
      <c r="H83" s="6">
        <f>H85+H86</f>
        <v>119932</v>
      </c>
      <c r="I83" s="6"/>
    </row>
    <row r="84" spans="1:9" ht="15.75">
      <c r="A84" s="7" t="s">
        <v>45</v>
      </c>
      <c r="B84" s="4"/>
      <c r="C84" s="2"/>
      <c r="D84" s="6"/>
      <c r="E84" s="6"/>
      <c r="F84" s="6"/>
      <c r="G84" s="6"/>
      <c r="H84" s="6"/>
      <c r="I84" s="6"/>
    </row>
    <row r="85" spans="1:9" ht="78.75">
      <c r="A85" s="7" t="s">
        <v>77</v>
      </c>
      <c r="B85" s="4" t="s">
        <v>117</v>
      </c>
      <c r="C85" s="2"/>
      <c r="D85" s="6">
        <f aca="true" t="shared" si="4" ref="D85:D92">E85+F85+G85+H85</f>
        <v>0</v>
      </c>
      <c r="E85" s="6"/>
      <c r="F85" s="6"/>
      <c r="G85" s="6"/>
      <c r="H85" s="6"/>
      <c r="I85" s="6"/>
    </row>
    <row r="86" spans="1:9" ht="78.75">
      <c r="A86" s="7" t="s">
        <v>78</v>
      </c>
      <c r="B86" s="4">
        <v>312</v>
      </c>
      <c r="C86" s="2" t="s">
        <v>163</v>
      </c>
      <c r="D86" s="6">
        <f t="shared" si="4"/>
        <v>1320032</v>
      </c>
      <c r="E86" s="6">
        <v>1200100</v>
      </c>
      <c r="F86" s="6"/>
      <c r="G86" s="6"/>
      <c r="H86" s="6">
        <v>119932</v>
      </c>
      <c r="I86" s="6"/>
    </row>
    <row r="87" spans="1:9" ht="47.25">
      <c r="A87" s="7" t="s">
        <v>79</v>
      </c>
      <c r="B87" s="4">
        <v>320</v>
      </c>
      <c r="C87" s="2"/>
      <c r="D87" s="6">
        <f t="shared" si="4"/>
        <v>0</v>
      </c>
      <c r="E87" s="6"/>
      <c r="F87" s="6"/>
      <c r="G87" s="6"/>
      <c r="H87" s="6"/>
      <c r="I87" s="6"/>
    </row>
    <row r="88" spans="1:9" ht="47.25">
      <c r="A88" s="7" t="s">
        <v>80</v>
      </c>
      <c r="B88" s="4">
        <v>330</v>
      </c>
      <c r="C88" s="2"/>
      <c r="D88" s="6">
        <f t="shared" si="4"/>
        <v>0</v>
      </c>
      <c r="E88" s="6"/>
      <c r="F88" s="6"/>
      <c r="G88" s="6"/>
      <c r="H88" s="6"/>
      <c r="I88" s="6"/>
    </row>
    <row r="89" spans="1:9" ht="31.5">
      <c r="A89" s="7" t="s">
        <v>81</v>
      </c>
      <c r="B89" s="4">
        <v>340</v>
      </c>
      <c r="C89" s="2">
        <v>340</v>
      </c>
      <c r="D89" s="6">
        <f t="shared" si="4"/>
        <v>0</v>
      </c>
      <c r="E89" s="6">
        <f>E91+E92+E93</f>
        <v>0</v>
      </c>
      <c r="F89" s="6"/>
      <c r="G89" s="6"/>
      <c r="H89" s="6"/>
      <c r="I89" s="6"/>
    </row>
    <row r="90" spans="1:9" ht="15.75">
      <c r="A90" s="7" t="s">
        <v>23</v>
      </c>
      <c r="B90" s="4"/>
      <c r="C90" s="2"/>
      <c r="D90" s="6">
        <f t="shared" si="4"/>
        <v>0</v>
      </c>
      <c r="E90" s="6"/>
      <c r="F90" s="6"/>
      <c r="G90" s="6"/>
      <c r="H90" s="6"/>
      <c r="I90" s="6"/>
    </row>
    <row r="91" spans="1:9" ht="31.5">
      <c r="A91" s="7" t="s">
        <v>82</v>
      </c>
      <c r="B91" s="4" t="s">
        <v>118</v>
      </c>
      <c r="C91" s="2"/>
      <c r="D91" s="6">
        <f t="shared" si="4"/>
        <v>0</v>
      </c>
      <c r="E91" s="6"/>
      <c r="F91" s="6"/>
      <c r="G91" s="6"/>
      <c r="H91" s="6"/>
      <c r="I91" s="6"/>
    </row>
    <row r="92" spans="1:9" ht="31.5">
      <c r="A92" s="7" t="s">
        <v>169</v>
      </c>
      <c r="B92" s="4" t="s">
        <v>119</v>
      </c>
      <c r="C92" s="2" t="s">
        <v>170</v>
      </c>
      <c r="D92" s="6">
        <f t="shared" si="4"/>
        <v>0</v>
      </c>
      <c r="E92" s="6"/>
      <c r="F92" s="6"/>
      <c r="G92" s="6"/>
      <c r="H92" s="6"/>
      <c r="I92" s="6"/>
    </row>
    <row r="93" spans="1:9" ht="47.25">
      <c r="A93" s="7" t="s">
        <v>160</v>
      </c>
      <c r="B93" s="4" t="s">
        <v>171</v>
      </c>
      <c r="C93" s="2" t="s">
        <v>161</v>
      </c>
      <c r="D93" s="6"/>
      <c r="E93" s="6"/>
      <c r="F93" s="6"/>
      <c r="G93" s="6"/>
      <c r="H93" s="6">
        <v>119933</v>
      </c>
      <c r="I93" s="6"/>
    </row>
    <row r="94" spans="1:9" ht="47.25">
      <c r="A94" s="7" t="s">
        <v>83</v>
      </c>
      <c r="B94" s="4">
        <v>400</v>
      </c>
      <c r="C94" s="2" t="s">
        <v>15</v>
      </c>
      <c r="D94" s="6">
        <f>E94+F94+G94+H94</f>
        <v>0</v>
      </c>
      <c r="E94" s="6"/>
      <c r="F94" s="6"/>
      <c r="G94" s="6"/>
      <c r="H94" s="6"/>
      <c r="I94" s="6"/>
    </row>
    <row r="95" spans="1:9" ht="15.75">
      <c r="A95" s="7" t="s">
        <v>23</v>
      </c>
      <c r="B95" s="4"/>
      <c r="C95" s="2"/>
      <c r="D95" s="6"/>
      <c r="E95" s="6"/>
      <c r="F95" s="6"/>
      <c r="G95" s="6"/>
      <c r="H95" s="6"/>
      <c r="I95" s="6"/>
    </row>
    <row r="96" spans="1:9" ht="31.5">
      <c r="A96" s="7" t="s">
        <v>84</v>
      </c>
      <c r="B96" s="4">
        <v>410</v>
      </c>
      <c r="C96" s="2"/>
      <c r="D96" s="6">
        <f>E96+F96+G96+H96</f>
        <v>0</v>
      </c>
      <c r="E96" s="6"/>
      <c r="F96" s="6"/>
      <c r="G96" s="6"/>
      <c r="H96" s="6"/>
      <c r="I96" s="6"/>
    </row>
    <row r="97" spans="1:9" ht="15.75">
      <c r="A97" s="7" t="s">
        <v>85</v>
      </c>
      <c r="B97" s="4">
        <v>420</v>
      </c>
      <c r="C97" s="2"/>
      <c r="D97" s="6">
        <f>E97+F97+G97+H97</f>
        <v>0</v>
      </c>
      <c r="E97" s="6"/>
      <c r="F97" s="6"/>
      <c r="G97" s="6"/>
      <c r="H97" s="6"/>
      <c r="I97" s="6"/>
    </row>
    <row r="98" spans="1:9" ht="31.5">
      <c r="A98" s="7" t="s">
        <v>86</v>
      </c>
      <c r="B98" s="4">
        <v>500</v>
      </c>
      <c r="C98" s="2"/>
      <c r="D98" s="6">
        <f>E98+F98+G98+H98</f>
        <v>0</v>
      </c>
      <c r="E98" s="6"/>
      <c r="F98" s="6"/>
      <c r="G98" s="6"/>
      <c r="H98" s="6"/>
      <c r="I98" s="6"/>
    </row>
    <row r="99" spans="1:9" ht="15.75">
      <c r="A99" s="7" t="s">
        <v>23</v>
      </c>
      <c r="B99" s="4"/>
      <c r="C99" s="2"/>
      <c r="D99" s="6"/>
      <c r="E99" s="6"/>
      <c r="F99" s="6"/>
      <c r="G99" s="6"/>
      <c r="H99" s="6"/>
      <c r="I99" s="6"/>
    </row>
    <row r="100" spans="1:9" ht="31.5">
      <c r="A100" s="7" t="s">
        <v>87</v>
      </c>
      <c r="B100" s="4">
        <v>510</v>
      </c>
      <c r="C100" s="2"/>
      <c r="D100" s="6">
        <f>E100+F100+G100+H100</f>
        <v>0</v>
      </c>
      <c r="E100" s="6"/>
      <c r="F100" s="6"/>
      <c r="G100" s="6"/>
      <c r="H100" s="6"/>
      <c r="I100" s="6"/>
    </row>
    <row r="101" spans="1:9" ht="15.75">
      <c r="A101" s="7" t="s">
        <v>88</v>
      </c>
      <c r="B101" s="4">
        <v>520</v>
      </c>
      <c r="C101" s="2"/>
      <c r="D101" s="6">
        <f>E101+F101+G101+H101</f>
        <v>0</v>
      </c>
      <c r="E101" s="6"/>
      <c r="F101" s="6"/>
      <c r="G101" s="6"/>
      <c r="H101" s="6"/>
      <c r="I101" s="6"/>
    </row>
    <row r="102" spans="1:9" ht="31.5">
      <c r="A102" s="7" t="s">
        <v>89</v>
      </c>
      <c r="B102" s="4">
        <v>600</v>
      </c>
      <c r="C102" s="2" t="s">
        <v>15</v>
      </c>
      <c r="D102" s="6">
        <f>E102+F102+G102+H102</f>
        <v>0</v>
      </c>
      <c r="E102" s="6"/>
      <c r="F102" s="6"/>
      <c r="G102" s="6"/>
      <c r="H102" s="6"/>
      <c r="I102" s="6"/>
    </row>
    <row r="103" spans="1:9" ht="31.5">
      <c r="A103" s="7" t="s">
        <v>90</v>
      </c>
      <c r="B103" s="4">
        <v>700</v>
      </c>
      <c r="C103" s="2" t="s">
        <v>15</v>
      </c>
      <c r="D103" s="6">
        <f>E103+F103+G103+H103</f>
        <v>0</v>
      </c>
      <c r="E103" s="6"/>
      <c r="F103" s="6"/>
      <c r="G103" s="6"/>
      <c r="H103" s="6"/>
      <c r="I103" s="6"/>
    </row>
  </sheetData>
  <sheetProtection/>
  <mergeCells count="10">
    <mergeCell ref="B2:G2"/>
    <mergeCell ref="D5:I5"/>
    <mergeCell ref="H6:I6"/>
    <mergeCell ref="A5:A7"/>
    <mergeCell ref="B5:B7"/>
    <mergeCell ref="C5:C7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view="pageBreakPreview" zoomScaleNormal="75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24.00390625" style="5" customWidth="1"/>
    <col min="2" max="2" width="10.28125" style="5" customWidth="1"/>
    <col min="3" max="3" width="36.00390625" style="5" customWidth="1"/>
    <col min="4" max="4" width="15.421875" style="5" customWidth="1"/>
    <col min="5" max="5" width="16.7109375" style="5" customWidth="1"/>
    <col min="6" max="6" width="13.57421875" style="5" customWidth="1"/>
    <col min="7" max="7" width="13.8515625" style="5" customWidth="1"/>
    <col min="8" max="8" width="13.140625" style="5" customWidth="1"/>
    <col min="9" max="9" width="14.421875" style="5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.75">
      <c r="A2" s="3"/>
      <c r="B2" s="9" t="s">
        <v>173</v>
      </c>
      <c r="C2" s="9"/>
      <c r="D2" s="9"/>
      <c r="E2" s="9"/>
      <c r="F2" s="9"/>
      <c r="G2" s="9"/>
      <c r="H2" s="3"/>
      <c r="I2" s="3"/>
    </row>
    <row r="3" spans="1:9" ht="15.75">
      <c r="A3" s="3"/>
      <c r="B3" s="3"/>
      <c r="C3" s="3"/>
      <c r="D3" s="3"/>
      <c r="E3" s="3"/>
      <c r="F3" s="3"/>
      <c r="G3" s="3"/>
      <c r="H3" s="3"/>
      <c r="I3" s="3" t="s">
        <v>0</v>
      </c>
    </row>
    <row r="4" spans="1:9" ht="15.75">
      <c r="A4" s="3"/>
      <c r="B4" s="3"/>
      <c r="C4" s="3"/>
      <c r="D4" s="3"/>
      <c r="E4" s="3"/>
      <c r="F4" s="3"/>
      <c r="G4" s="3"/>
      <c r="H4" s="3"/>
      <c r="I4" s="3"/>
    </row>
    <row r="5" spans="1:9" ht="32.25" customHeight="1">
      <c r="A5" s="15" t="s">
        <v>1</v>
      </c>
      <c r="B5" s="15" t="s">
        <v>2</v>
      </c>
      <c r="C5" s="15" t="s">
        <v>3</v>
      </c>
      <c r="D5" s="10" t="s">
        <v>4</v>
      </c>
      <c r="E5" s="11"/>
      <c r="F5" s="11"/>
      <c r="G5" s="11"/>
      <c r="H5" s="11"/>
      <c r="I5" s="12"/>
    </row>
    <row r="6" spans="1:9" ht="90" customHeight="1">
      <c r="A6" s="16"/>
      <c r="B6" s="16"/>
      <c r="C6" s="16"/>
      <c r="D6" s="18" t="s">
        <v>5</v>
      </c>
      <c r="E6" s="15" t="s">
        <v>6</v>
      </c>
      <c r="F6" s="15" t="s">
        <v>7</v>
      </c>
      <c r="G6" s="15" t="s">
        <v>8</v>
      </c>
      <c r="H6" s="13" t="s">
        <v>9</v>
      </c>
      <c r="I6" s="14"/>
    </row>
    <row r="7" spans="1:9" ht="15.75">
      <c r="A7" s="17"/>
      <c r="B7" s="17"/>
      <c r="C7" s="17"/>
      <c r="D7" s="19"/>
      <c r="E7" s="17"/>
      <c r="F7" s="17"/>
      <c r="G7" s="17"/>
      <c r="H7" s="2" t="s">
        <v>5</v>
      </c>
      <c r="I7" s="2" t="s">
        <v>10</v>
      </c>
    </row>
    <row r="8" spans="1:9" ht="15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9" ht="31.5">
      <c r="A9" s="7" t="s">
        <v>11</v>
      </c>
      <c r="B9" s="4">
        <v>100</v>
      </c>
      <c r="C9" s="4" t="s">
        <v>15</v>
      </c>
      <c r="D9" s="6">
        <f>E9+F9+G9+H9</f>
        <v>50657133.2</v>
      </c>
      <c r="E9" s="6">
        <f>E11</f>
        <v>45978569.2</v>
      </c>
      <c r="F9" s="6">
        <f>F15</f>
        <v>304794</v>
      </c>
      <c r="G9" s="6"/>
      <c r="H9" s="6">
        <f>H11+H16+H13</f>
        <v>4373770</v>
      </c>
      <c r="I9" s="6"/>
    </row>
    <row r="10" spans="1:9" ht="31.5">
      <c r="A10" s="7" t="s">
        <v>12</v>
      </c>
      <c r="B10" s="4">
        <v>110</v>
      </c>
      <c r="C10" s="4">
        <v>120</v>
      </c>
      <c r="D10" s="6">
        <f>H10</f>
        <v>0</v>
      </c>
      <c r="E10" s="6" t="s">
        <v>15</v>
      </c>
      <c r="F10" s="6" t="s">
        <v>15</v>
      </c>
      <c r="G10" s="6" t="s">
        <v>15</v>
      </c>
      <c r="H10" s="6"/>
      <c r="I10" s="6" t="s">
        <v>15</v>
      </c>
    </row>
    <row r="11" spans="1:9" ht="31.5">
      <c r="A11" s="7" t="s">
        <v>13</v>
      </c>
      <c r="B11" s="4">
        <v>120</v>
      </c>
      <c r="C11" s="4">
        <v>130</v>
      </c>
      <c r="D11" s="6">
        <f>E11+H11</f>
        <v>49976339.2</v>
      </c>
      <c r="E11" s="6">
        <f>E18+E81</f>
        <v>45978569.2</v>
      </c>
      <c r="F11" s="6" t="s">
        <v>15</v>
      </c>
      <c r="G11" s="6" t="s">
        <v>15</v>
      </c>
      <c r="H11" s="6">
        <v>3997770</v>
      </c>
      <c r="I11" s="6"/>
    </row>
    <row r="12" spans="1:9" ht="66.75" customHeight="1">
      <c r="A12" s="7" t="s">
        <v>14</v>
      </c>
      <c r="B12" s="4">
        <v>130</v>
      </c>
      <c r="C12" s="4"/>
      <c r="D12" s="6">
        <f>H12</f>
        <v>0</v>
      </c>
      <c r="E12" s="6" t="s">
        <v>15</v>
      </c>
      <c r="F12" s="6" t="s">
        <v>15</v>
      </c>
      <c r="G12" s="6" t="s">
        <v>15</v>
      </c>
      <c r="H12" s="6"/>
      <c r="I12" s="6" t="s">
        <v>15</v>
      </c>
    </row>
    <row r="13" spans="1:9" ht="66.75" customHeight="1">
      <c r="A13" s="7" t="s">
        <v>155</v>
      </c>
      <c r="B13" s="4"/>
      <c r="C13" s="4">
        <v>135</v>
      </c>
      <c r="D13" s="6"/>
      <c r="E13" s="6"/>
      <c r="F13" s="6"/>
      <c r="G13" s="6"/>
      <c r="H13" s="6">
        <v>376000</v>
      </c>
      <c r="I13" s="6"/>
    </row>
    <row r="14" spans="1:9" ht="157.5">
      <c r="A14" s="7" t="s">
        <v>16</v>
      </c>
      <c r="B14" s="4">
        <v>140</v>
      </c>
      <c r="C14" s="2"/>
      <c r="D14" s="6">
        <f>H14</f>
        <v>0</v>
      </c>
      <c r="E14" s="6" t="s">
        <v>15</v>
      </c>
      <c r="F14" s="6" t="s">
        <v>15</v>
      </c>
      <c r="G14" s="6" t="s">
        <v>15</v>
      </c>
      <c r="H14" s="6"/>
      <c r="I14" s="6" t="s">
        <v>15</v>
      </c>
    </row>
    <row r="15" spans="1:9" ht="47.25">
      <c r="A15" s="7" t="s">
        <v>17</v>
      </c>
      <c r="B15" s="4">
        <v>150</v>
      </c>
      <c r="C15" s="2"/>
      <c r="D15" s="6">
        <f>F15+G15</f>
        <v>304794</v>
      </c>
      <c r="E15" s="6" t="s">
        <v>15</v>
      </c>
      <c r="F15" s="6">
        <f>F18+F81</f>
        <v>304794</v>
      </c>
      <c r="G15" s="6"/>
      <c r="H15" s="6"/>
      <c r="I15" s="6" t="s">
        <v>15</v>
      </c>
    </row>
    <row r="16" spans="1:9" ht="15.75">
      <c r="A16" s="7" t="s">
        <v>18</v>
      </c>
      <c r="B16" s="4">
        <v>160</v>
      </c>
      <c r="C16" s="2"/>
      <c r="D16" s="6">
        <f>H16</f>
        <v>0</v>
      </c>
      <c r="E16" s="6" t="s">
        <v>15</v>
      </c>
      <c r="F16" s="6" t="s">
        <v>15</v>
      </c>
      <c r="G16" s="6" t="s">
        <v>15</v>
      </c>
      <c r="H16" s="6"/>
      <c r="I16" s="6"/>
    </row>
    <row r="17" spans="1:9" ht="31.5">
      <c r="A17" s="7" t="s">
        <v>19</v>
      </c>
      <c r="B17" s="4">
        <v>180</v>
      </c>
      <c r="C17" s="2" t="s">
        <v>15</v>
      </c>
      <c r="D17" s="6">
        <f>H17</f>
        <v>0</v>
      </c>
      <c r="E17" s="6" t="s">
        <v>15</v>
      </c>
      <c r="F17" s="6" t="s">
        <v>15</v>
      </c>
      <c r="G17" s="6" t="s">
        <v>15</v>
      </c>
      <c r="H17" s="6"/>
      <c r="I17" s="6" t="s">
        <v>15</v>
      </c>
    </row>
    <row r="18" spans="1:9" ht="31.5">
      <c r="A18" s="7" t="s">
        <v>20</v>
      </c>
      <c r="B18" s="4">
        <v>200</v>
      </c>
      <c r="C18" s="2" t="s">
        <v>15</v>
      </c>
      <c r="D18" s="6">
        <f>E18+F18+G18+H18</f>
        <v>49172668.2</v>
      </c>
      <c r="E18" s="6">
        <f>E20+E28+E68</f>
        <v>44733969.2</v>
      </c>
      <c r="F18" s="6">
        <f>F20+F28+F68</f>
        <v>304794</v>
      </c>
      <c r="G18" s="6">
        <f>G20+G28+G68+G81</f>
        <v>0</v>
      </c>
      <c r="H18" s="6">
        <f>H20+H28+H68</f>
        <v>4133905</v>
      </c>
      <c r="I18" s="6"/>
    </row>
    <row r="19" spans="1:9" ht="15.75">
      <c r="A19" s="7" t="s">
        <v>21</v>
      </c>
      <c r="B19" s="4"/>
      <c r="C19" s="2"/>
      <c r="D19" s="6"/>
      <c r="E19" s="6"/>
      <c r="F19" s="6"/>
      <c r="G19" s="6"/>
      <c r="H19" s="6"/>
      <c r="I19" s="6"/>
    </row>
    <row r="20" spans="1:9" s="1" customFormat="1" ht="31.5">
      <c r="A20" s="7" t="s">
        <v>22</v>
      </c>
      <c r="B20" s="4">
        <v>210</v>
      </c>
      <c r="C20" s="2"/>
      <c r="D20" s="6">
        <f>E20+F20+G20+H20</f>
        <v>41218651</v>
      </c>
      <c r="E20" s="6">
        <f>E22+E23+E27</f>
        <v>38620100</v>
      </c>
      <c r="F20" s="6">
        <f>F22+F23+F27</f>
        <v>0</v>
      </c>
      <c r="G20" s="6">
        <f>G22+G23+G27</f>
        <v>0</v>
      </c>
      <c r="H20" s="6">
        <f>H22+H23+H27</f>
        <v>2598551</v>
      </c>
      <c r="I20" s="6"/>
    </row>
    <row r="21" spans="1:9" ht="15.75">
      <c r="A21" s="2" t="s">
        <v>23</v>
      </c>
      <c r="B21" s="4"/>
      <c r="C21" s="2"/>
      <c r="D21" s="6"/>
      <c r="E21" s="6"/>
      <c r="F21" s="6"/>
      <c r="G21" s="6"/>
      <c r="H21" s="6"/>
      <c r="I21" s="6"/>
    </row>
    <row r="22" spans="1:9" ht="15.75">
      <c r="A22" s="2" t="s">
        <v>24</v>
      </c>
      <c r="B22" s="4">
        <v>211</v>
      </c>
      <c r="C22" s="2">
        <v>211</v>
      </c>
      <c r="D22" s="6">
        <f>E22+F22+G22+H22</f>
        <v>31067885</v>
      </c>
      <c r="E22" s="6">
        <f>479100+25842200+2747700</f>
        <v>29069000</v>
      </c>
      <c r="F22" s="6"/>
      <c r="G22" s="6"/>
      <c r="H22" s="6">
        <v>1998885</v>
      </c>
      <c r="I22" s="6"/>
    </row>
    <row r="23" spans="1:9" ht="15.75">
      <c r="A23" s="2" t="s">
        <v>25</v>
      </c>
      <c r="B23" s="4">
        <v>212</v>
      </c>
      <c r="C23" s="2"/>
      <c r="D23" s="6">
        <f>E23+F23+G23+H23</f>
        <v>593300</v>
      </c>
      <c r="E23" s="6">
        <f>E25+E26</f>
        <v>593300</v>
      </c>
      <c r="F23" s="6">
        <f>F25+F26</f>
        <v>0</v>
      </c>
      <c r="G23" s="6">
        <f>G25+G26</f>
        <v>0</v>
      </c>
      <c r="H23" s="6"/>
      <c r="I23" s="6"/>
    </row>
    <row r="24" spans="1:9" ht="15.75">
      <c r="A24" s="2" t="s">
        <v>26</v>
      </c>
      <c r="B24" s="4"/>
      <c r="C24" s="2"/>
      <c r="D24" s="6"/>
      <c r="E24" s="6"/>
      <c r="F24" s="6"/>
      <c r="G24" s="6"/>
      <c r="H24" s="6"/>
      <c r="I24" s="6"/>
    </row>
    <row r="25" spans="1:9" ht="78.75">
      <c r="A25" s="7" t="s">
        <v>27</v>
      </c>
      <c r="B25" s="4">
        <v>212.1</v>
      </c>
      <c r="C25" s="2"/>
      <c r="D25" s="6">
        <f>E25+F25+G25+H25</f>
        <v>0</v>
      </c>
      <c r="E25" s="6"/>
      <c r="F25" s="6"/>
      <c r="G25" s="6"/>
      <c r="H25" s="6"/>
      <c r="I25" s="6"/>
    </row>
    <row r="26" spans="1:9" ht="15.75">
      <c r="A26" s="7" t="s">
        <v>28</v>
      </c>
      <c r="B26" s="4">
        <v>212</v>
      </c>
      <c r="C26" s="2" t="s">
        <v>162</v>
      </c>
      <c r="D26" s="6">
        <f>E26+F26+G26+H26</f>
        <v>593300</v>
      </c>
      <c r="E26" s="6">
        <f>9800+527400+56100</f>
        <v>593300</v>
      </c>
      <c r="F26" s="6"/>
      <c r="G26" s="6"/>
      <c r="H26" s="6"/>
      <c r="I26" s="6"/>
    </row>
    <row r="27" spans="1:9" ht="47.25">
      <c r="A27" s="7" t="s">
        <v>29</v>
      </c>
      <c r="B27" s="4">
        <v>213</v>
      </c>
      <c r="C27" s="2">
        <v>213</v>
      </c>
      <c r="D27" s="6">
        <f>E27+F27+G27+H27</f>
        <v>9557466</v>
      </c>
      <c r="E27" s="6">
        <f>147600+7963500+846700</f>
        <v>8957800</v>
      </c>
      <c r="F27" s="6"/>
      <c r="G27" s="6"/>
      <c r="H27" s="6">
        <v>599666</v>
      </c>
      <c r="I27" s="6"/>
    </row>
    <row r="28" spans="1:9" s="1" customFormat="1" ht="31.5">
      <c r="A28" s="7" t="s">
        <v>30</v>
      </c>
      <c r="B28" s="4">
        <v>220</v>
      </c>
      <c r="C28" s="2"/>
      <c r="D28" s="6">
        <f>E28+F28+G28+H28</f>
        <v>7441626.57</v>
      </c>
      <c r="E28" s="6">
        <f>E30+E31+E32+E42+E43+E51</f>
        <v>5641456.57</v>
      </c>
      <c r="F28" s="6">
        <f>F30+F31+F32+F42+F43+F51</f>
        <v>304794</v>
      </c>
      <c r="G28" s="6">
        <f>G30+G31+G32+G42+G43+G51</f>
        <v>0</v>
      </c>
      <c r="H28" s="6">
        <f>H30+H31+H32+H43+H51</f>
        <v>1495376</v>
      </c>
      <c r="I28" s="6"/>
    </row>
    <row r="29" spans="1:9" ht="15.75">
      <c r="A29" s="7" t="s">
        <v>23</v>
      </c>
      <c r="B29" s="4"/>
      <c r="C29" s="2"/>
      <c r="D29" s="6"/>
      <c r="E29" s="6"/>
      <c r="F29" s="6"/>
      <c r="G29" s="6"/>
      <c r="H29" s="6"/>
      <c r="I29" s="6"/>
    </row>
    <row r="30" spans="1:9" ht="15.75">
      <c r="A30" s="7" t="s">
        <v>31</v>
      </c>
      <c r="B30" s="4">
        <v>221</v>
      </c>
      <c r="C30" s="2" t="s">
        <v>121</v>
      </c>
      <c r="D30" s="6">
        <f>E30+F30+G30+H30</f>
        <v>66989</v>
      </c>
      <c r="E30" s="6">
        <v>47000</v>
      </c>
      <c r="F30" s="6"/>
      <c r="G30" s="6"/>
      <c r="H30" s="6">
        <v>19989</v>
      </c>
      <c r="I30" s="6"/>
    </row>
    <row r="31" spans="1:9" ht="15.75">
      <c r="A31" s="7" t="s">
        <v>32</v>
      </c>
      <c r="B31" s="4">
        <v>222</v>
      </c>
      <c r="C31" s="2"/>
      <c r="D31" s="6">
        <f>E31+F31+G31+H31</f>
        <v>0</v>
      </c>
      <c r="E31" s="6"/>
      <c r="F31" s="6"/>
      <c r="G31" s="6"/>
      <c r="H31" s="6"/>
      <c r="I31" s="6"/>
    </row>
    <row r="32" spans="1:9" ht="15.75">
      <c r="A32" s="7" t="s">
        <v>33</v>
      </c>
      <c r="B32" s="4">
        <v>223</v>
      </c>
      <c r="C32" s="2" t="s">
        <v>122</v>
      </c>
      <c r="D32" s="6">
        <f>E32+F32+G32+H32</f>
        <v>3717023.09</v>
      </c>
      <c r="E32" s="6">
        <f>E34+E35+E36+E37+E38+E39+E40+E41</f>
        <v>2941246.09</v>
      </c>
      <c r="F32" s="6">
        <f>F34+F35+F36+F37+F38+F39+F40+F41</f>
        <v>0</v>
      </c>
      <c r="G32" s="6">
        <f>G34+G35+G36+G37+G38+G39+G40+G41</f>
        <v>0</v>
      </c>
      <c r="H32" s="6">
        <f>H34+H35+H36+H37+H38+H39+H40+H41</f>
        <v>775777</v>
      </c>
      <c r="I32" s="6"/>
    </row>
    <row r="33" spans="1:9" ht="15.75">
      <c r="A33" s="7" t="s">
        <v>34</v>
      </c>
      <c r="B33" s="4"/>
      <c r="C33" s="2"/>
      <c r="D33" s="6"/>
      <c r="E33" s="6"/>
      <c r="F33" s="6"/>
      <c r="G33" s="6"/>
      <c r="H33" s="6"/>
      <c r="I33" s="6"/>
    </row>
    <row r="34" spans="1:9" ht="31.5">
      <c r="A34" s="7" t="s">
        <v>35</v>
      </c>
      <c r="B34" s="4" t="s">
        <v>91</v>
      </c>
      <c r="C34" s="2" t="s">
        <v>123</v>
      </c>
      <c r="D34" s="6">
        <f aca="true" t="shared" si="0" ref="D34:D43">E34+F34+G34+H34</f>
        <v>2740135.09</v>
      </c>
      <c r="E34" s="6">
        <v>2352246.09</v>
      </c>
      <c r="F34" s="6"/>
      <c r="G34" s="6"/>
      <c r="H34" s="6">
        <v>387889</v>
      </c>
      <c r="I34" s="6"/>
    </row>
    <row r="35" spans="1:9" ht="31.5">
      <c r="A35" s="7" t="s">
        <v>36</v>
      </c>
      <c r="B35" s="4" t="s">
        <v>92</v>
      </c>
      <c r="C35" s="2" t="s">
        <v>124</v>
      </c>
      <c r="D35" s="6">
        <f t="shared" si="0"/>
        <v>0</v>
      </c>
      <c r="E35" s="6"/>
      <c r="F35" s="6"/>
      <c r="G35" s="6"/>
      <c r="H35" s="6"/>
      <c r="I35" s="6"/>
    </row>
    <row r="36" spans="1:9" ht="31.5">
      <c r="A36" s="7" t="s">
        <v>37</v>
      </c>
      <c r="B36" s="4" t="s">
        <v>93</v>
      </c>
      <c r="C36" s="2" t="s">
        <v>125</v>
      </c>
      <c r="D36" s="6">
        <f t="shared" si="0"/>
        <v>247967</v>
      </c>
      <c r="E36" s="6"/>
      <c r="F36" s="6"/>
      <c r="G36" s="6"/>
      <c r="H36" s="6">
        <v>247967</v>
      </c>
      <c r="I36" s="6"/>
    </row>
    <row r="37" spans="1:9" ht="47.25">
      <c r="A37" s="7" t="s">
        <v>38</v>
      </c>
      <c r="B37" s="4" t="s">
        <v>94</v>
      </c>
      <c r="C37" s="2" t="s">
        <v>126</v>
      </c>
      <c r="D37" s="6">
        <f t="shared" si="0"/>
        <v>71989</v>
      </c>
      <c r="E37" s="6">
        <v>52000</v>
      </c>
      <c r="F37" s="6"/>
      <c r="G37" s="6"/>
      <c r="H37" s="6">
        <v>19989</v>
      </c>
      <c r="I37" s="6"/>
    </row>
    <row r="38" spans="1:9" ht="31.5">
      <c r="A38" s="7" t="s">
        <v>39</v>
      </c>
      <c r="B38" s="4" t="s">
        <v>95</v>
      </c>
      <c r="C38" s="2" t="s">
        <v>127</v>
      </c>
      <c r="D38" s="6">
        <f t="shared" si="0"/>
        <v>0</v>
      </c>
      <c r="E38" s="6"/>
      <c r="F38" s="6"/>
      <c r="G38" s="6"/>
      <c r="H38" s="6"/>
      <c r="I38" s="6"/>
    </row>
    <row r="39" spans="1:9" ht="47.25">
      <c r="A39" s="7" t="s">
        <v>40</v>
      </c>
      <c r="B39" s="4" t="s">
        <v>96</v>
      </c>
      <c r="C39" s="2" t="s">
        <v>128</v>
      </c>
      <c r="D39" s="6">
        <f t="shared" si="0"/>
        <v>579943</v>
      </c>
      <c r="E39" s="6">
        <v>480000</v>
      </c>
      <c r="F39" s="6"/>
      <c r="G39" s="6"/>
      <c r="H39" s="6">
        <v>99943</v>
      </c>
      <c r="I39" s="6"/>
    </row>
    <row r="40" spans="1:9" ht="47.25">
      <c r="A40" s="7" t="s">
        <v>41</v>
      </c>
      <c r="B40" s="4" t="s">
        <v>97</v>
      </c>
      <c r="C40" s="2" t="s">
        <v>129</v>
      </c>
      <c r="D40" s="6">
        <f t="shared" si="0"/>
        <v>76989</v>
      </c>
      <c r="E40" s="6">
        <v>57000</v>
      </c>
      <c r="F40" s="6"/>
      <c r="G40" s="6"/>
      <c r="H40" s="6">
        <v>19989</v>
      </c>
      <c r="I40" s="6"/>
    </row>
    <row r="41" spans="1:9" ht="47.25">
      <c r="A41" s="7" t="s">
        <v>42</v>
      </c>
      <c r="B41" s="4" t="s">
        <v>98</v>
      </c>
      <c r="C41" s="2" t="s">
        <v>130</v>
      </c>
      <c r="D41" s="6">
        <f t="shared" si="0"/>
        <v>0</v>
      </c>
      <c r="E41" s="6"/>
      <c r="F41" s="6"/>
      <c r="G41" s="6"/>
      <c r="H41" s="6"/>
      <c r="I41" s="6"/>
    </row>
    <row r="42" spans="1:9" ht="47.25">
      <c r="A42" s="7" t="s">
        <v>43</v>
      </c>
      <c r="B42" s="4">
        <v>224</v>
      </c>
      <c r="C42" s="2"/>
      <c r="D42" s="6">
        <f t="shared" si="0"/>
        <v>0</v>
      </c>
      <c r="E42" s="6"/>
      <c r="F42" s="6"/>
      <c r="G42" s="6"/>
      <c r="H42" s="6"/>
      <c r="I42" s="6"/>
    </row>
    <row r="43" spans="1:9" ht="47.25">
      <c r="A43" s="7" t="s">
        <v>44</v>
      </c>
      <c r="B43" s="4">
        <v>225</v>
      </c>
      <c r="C43" s="2" t="s">
        <v>131</v>
      </c>
      <c r="D43" s="6">
        <f t="shared" si="0"/>
        <v>2156077</v>
      </c>
      <c r="E43" s="6">
        <f>E45+E46+E47+E48+E49+E50</f>
        <v>1756300</v>
      </c>
      <c r="F43" s="6">
        <f>F45+F46+F47+F48+F49+F50</f>
        <v>0</v>
      </c>
      <c r="G43" s="6">
        <f>G45+G46+G47+G48+G49+G50</f>
        <v>0</v>
      </c>
      <c r="H43" s="6">
        <f>H45+H46+H47+H48+H49+H50</f>
        <v>399777</v>
      </c>
      <c r="I43" s="6"/>
    </row>
    <row r="44" spans="1:9" ht="15.75">
      <c r="A44" s="7" t="s">
        <v>45</v>
      </c>
      <c r="B44" s="4"/>
      <c r="C44" s="2"/>
      <c r="D44" s="6"/>
      <c r="E44" s="6"/>
      <c r="F44" s="6"/>
      <c r="G44" s="6"/>
      <c r="H44" s="6"/>
      <c r="I44" s="6"/>
    </row>
    <row r="45" spans="1:9" ht="47.25">
      <c r="A45" s="7" t="s">
        <v>46</v>
      </c>
      <c r="B45" s="4" t="s">
        <v>99</v>
      </c>
      <c r="C45" s="2" t="s">
        <v>132</v>
      </c>
      <c r="D45" s="6">
        <f aca="true" t="shared" si="1" ref="D45:D51">E45+F45+G45+H45</f>
        <v>1267789</v>
      </c>
      <c r="E45" s="6">
        <v>1247800</v>
      </c>
      <c r="F45" s="6"/>
      <c r="G45" s="6"/>
      <c r="H45" s="6">
        <v>19989</v>
      </c>
      <c r="I45" s="6"/>
    </row>
    <row r="46" spans="1:9" ht="31.5">
      <c r="A46" s="7" t="s">
        <v>47</v>
      </c>
      <c r="B46" s="4" t="s">
        <v>100</v>
      </c>
      <c r="C46" s="2" t="s">
        <v>133</v>
      </c>
      <c r="D46" s="6">
        <f t="shared" si="1"/>
        <v>35980</v>
      </c>
      <c r="E46" s="6"/>
      <c r="F46" s="6"/>
      <c r="G46" s="6"/>
      <c r="H46" s="6">
        <v>35980</v>
      </c>
      <c r="I46" s="6"/>
    </row>
    <row r="47" spans="1:9" ht="15.75">
      <c r="A47" s="7" t="s">
        <v>48</v>
      </c>
      <c r="B47" s="4" t="s">
        <v>101</v>
      </c>
      <c r="C47" s="2" t="s">
        <v>148</v>
      </c>
      <c r="D47" s="6">
        <f t="shared" si="1"/>
        <v>0</v>
      </c>
      <c r="E47" s="6"/>
      <c r="F47" s="6"/>
      <c r="G47" s="6"/>
      <c r="H47" s="6"/>
      <c r="I47" s="6"/>
    </row>
    <row r="48" spans="1:9" ht="63">
      <c r="A48" s="7" t="s">
        <v>49</v>
      </c>
      <c r="B48" s="4" t="s">
        <v>102</v>
      </c>
      <c r="C48" s="2" t="s">
        <v>134</v>
      </c>
      <c r="D48" s="6">
        <f t="shared" si="1"/>
        <v>95986</v>
      </c>
      <c r="E48" s="6">
        <v>72000</v>
      </c>
      <c r="F48" s="6"/>
      <c r="G48" s="6"/>
      <c r="H48" s="6">
        <v>23986</v>
      </c>
      <c r="I48" s="6"/>
    </row>
    <row r="49" spans="1:9" ht="31.5">
      <c r="A49" s="7" t="s">
        <v>50</v>
      </c>
      <c r="B49" s="4" t="s">
        <v>103</v>
      </c>
      <c r="C49" s="2" t="s">
        <v>135</v>
      </c>
      <c r="D49" s="6">
        <f t="shared" si="1"/>
        <v>0</v>
      </c>
      <c r="E49" s="6"/>
      <c r="F49" s="6"/>
      <c r="G49" s="6"/>
      <c r="H49" s="6"/>
      <c r="I49" s="6"/>
    </row>
    <row r="50" spans="1:9" ht="47.25">
      <c r="A50" s="7" t="s">
        <v>51</v>
      </c>
      <c r="B50" s="4" t="s">
        <v>104</v>
      </c>
      <c r="C50" s="2" t="s">
        <v>136</v>
      </c>
      <c r="D50" s="6">
        <f t="shared" si="1"/>
        <v>756322</v>
      </c>
      <c r="E50" s="6">
        <v>436500</v>
      </c>
      <c r="F50" s="6"/>
      <c r="G50" s="6"/>
      <c r="H50" s="6">
        <v>319822</v>
      </c>
      <c r="I50" s="6"/>
    </row>
    <row r="51" spans="1:9" ht="15.75">
      <c r="A51" s="7" t="s">
        <v>52</v>
      </c>
      <c r="B51" s="4">
        <v>226</v>
      </c>
      <c r="C51" s="2" t="s">
        <v>137</v>
      </c>
      <c r="D51" s="6">
        <f t="shared" si="1"/>
        <v>1501537.48</v>
      </c>
      <c r="E51" s="6">
        <f>E53+E54+E55+E56+E57+E58+E59+E60+E61+E62+E63</f>
        <v>896910.48</v>
      </c>
      <c r="F51" s="6">
        <f>F53+F54+F55+F56+F57+F58+F59+F60+F61+F62+F63</f>
        <v>304794</v>
      </c>
      <c r="G51" s="6">
        <f>G53+G54+G55+G56+G57+G58+G59+G60+G61+G62+G63</f>
        <v>0</v>
      </c>
      <c r="H51" s="6">
        <f>H53+H54+H55+H56+H57+H58+H59+H60+H61+H62+H63</f>
        <v>299833</v>
      </c>
      <c r="I51" s="6"/>
    </row>
    <row r="52" spans="1:9" ht="15.75">
      <c r="A52" s="7" t="s">
        <v>23</v>
      </c>
      <c r="B52" s="4"/>
      <c r="C52" s="2"/>
      <c r="D52" s="6"/>
      <c r="E52" s="6"/>
      <c r="F52" s="6"/>
      <c r="G52" s="6"/>
      <c r="H52" s="6"/>
      <c r="I52" s="6"/>
    </row>
    <row r="53" spans="1:9" ht="94.5">
      <c r="A53" s="7" t="s">
        <v>53</v>
      </c>
      <c r="B53" s="4" t="s">
        <v>105</v>
      </c>
      <c r="C53" s="2" t="s">
        <v>138</v>
      </c>
      <c r="D53" s="6">
        <f aca="true" t="shared" si="2" ref="D53:D64">E53+F53+G53+H53</f>
        <v>0</v>
      </c>
      <c r="E53" s="6"/>
      <c r="F53" s="6"/>
      <c r="G53" s="6"/>
      <c r="H53" s="6"/>
      <c r="I53" s="6"/>
    </row>
    <row r="54" spans="1:9" ht="157.5">
      <c r="A54" s="7" t="s">
        <v>54</v>
      </c>
      <c r="B54" s="4" t="s">
        <v>106</v>
      </c>
      <c r="C54" s="2" t="s">
        <v>139</v>
      </c>
      <c r="D54" s="6">
        <f t="shared" si="2"/>
        <v>0</v>
      </c>
      <c r="E54" s="6"/>
      <c r="F54" s="6"/>
      <c r="G54" s="6"/>
      <c r="H54" s="6"/>
      <c r="I54" s="6"/>
    </row>
    <row r="55" spans="1:9" ht="47.25">
      <c r="A55" s="7" t="s">
        <v>55</v>
      </c>
      <c r="B55" s="4" t="s">
        <v>107</v>
      </c>
      <c r="C55" s="2" t="s">
        <v>140</v>
      </c>
      <c r="D55" s="6">
        <f t="shared" si="2"/>
        <v>0</v>
      </c>
      <c r="E55" s="6"/>
      <c r="F55" s="6"/>
      <c r="G55" s="6"/>
      <c r="H55" s="6"/>
      <c r="I55" s="6"/>
    </row>
    <row r="56" spans="1:9" ht="63">
      <c r="A56" s="7" t="s">
        <v>164</v>
      </c>
      <c r="B56" s="4" t="s">
        <v>108</v>
      </c>
      <c r="C56" s="2" t="s">
        <v>150</v>
      </c>
      <c r="D56" s="6">
        <f t="shared" si="2"/>
        <v>14992</v>
      </c>
      <c r="E56" s="6"/>
      <c r="F56" s="6"/>
      <c r="G56" s="6"/>
      <c r="H56" s="6">
        <v>14992</v>
      </c>
      <c r="I56" s="6"/>
    </row>
    <row r="57" spans="1:9" ht="49.5" customHeight="1">
      <c r="A57" s="7" t="s">
        <v>56</v>
      </c>
      <c r="B57" s="4" t="s">
        <v>109</v>
      </c>
      <c r="C57" s="2" t="s">
        <v>142</v>
      </c>
      <c r="D57" s="6">
        <f t="shared" si="2"/>
        <v>625570.38</v>
      </c>
      <c r="E57" s="6">
        <v>610578.38</v>
      </c>
      <c r="F57" s="6"/>
      <c r="G57" s="6"/>
      <c r="H57" s="6">
        <v>14992</v>
      </c>
      <c r="I57" s="6"/>
    </row>
    <row r="58" spans="1:9" ht="15.75">
      <c r="A58" s="7" t="s">
        <v>57</v>
      </c>
      <c r="B58" s="4">
        <v>227</v>
      </c>
      <c r="C58" s="2" t="s">
        <v>151</v>
      </c>
      <c r="D58" s="6">
        <f t="shared" si="2"/>
        <v>0</v>
      </c>
      <c r="E58" s="6"/>
      <c r="F58" s="6"/>
      <c r="G58" s="6"/>
      <c r="H58" s="6"/>
      <c r="I58" s="6"/>
    </row>
    <row r="59" spans="1:9" ht="47.25">
      <c r="A59" s="7" t="s">
        <v>58</v>
      </c>
      <c r="B59" s="4" t="s">
        <v>110</v>
      </c>
      <c r="C59" s="2" t="s">
        <v>143</v>
      </c>
      <c r="D59" s="6">
        <f t="shared" si="2"/>
        <v>29983</v>
      </c>
      <c r="E59" s="6"/>
      <c r="F59" s="6"/>
      <c r="G59" s="6"/>
      <c r="H59" s="6">
        <v>29983</v>
      </c>
      <c r="I59" s="6"/>
    </row>
    <row r="60" spans="1:9" ht="31.5">
      <c r="A60" s="7" t="s">
        <v>59</v>
      </c>
      <c r="B60" s="4" t="s">
        <v>111</v>
      </c>
      <c r="C60" s="2" t="s">
        <v>144</v>
      </c>
      <c r="D60" s="6">
        <f t="shared" si="2"/>
        <v>0</v>
      </c>
      <c r="E60" s="6"/>
      <c r="F60" s="6"/>
      <c r="G60" s="6"/>
      <c r="H60" s="6"/>
      <c r="I60" s="6"/>
    </row>
    <row r="61" spans="1:9" ht="110.25">
      <c r="A61" s="7" t="s">
        <v>60</v>
      </c>
      <c r="B61" s="4" t="s">
        <v>112</v>
      </c>
      <c r="C61" s="2" t="s">
        <v>145</v>
      </c>
      <c r="D61" s="6">
        <f t="shared" si="2"/>
        <v>104983</v>
      </c>
      <c r="E61" s="6">
        <v>75000</v>
      </c>
      <c r="F61" s="6"/>
      <c r="G61" s="6"/>
      <c r="H61" s="6">
        <v>29983</v>
      </c>
      <c r="I61" s="6"/>
    </row>
    <row r="62" spans="1:9" ht="15.75">
      <c r="A62" s="7" t="s">
        <v>61</v>
      </c>
      <c r="B62" s="4" t="s">
        <v>120</v>
      </c>
      <c r="C62" s="2" t="s">
        <v>147</v>
      </c>
      <c r="D62" s="6">
        <f t="shared" si="2"/>
        <v>514677</v>
      </c>
      <c r="E62" s="6"/>
      <c r="F62" s="6">
        <v>304794</v>
      </c>
      <c r="G62" s="6"/>
      <c r="H62" s="6">
        <v>209883</v>
      </c>
      <c r="I62" s="6"/>
    </row>
    <row r="63" spans="1:9" ht="31.5">
      <c r="A63" s="7" t="s">
        <v>165</v>
      </c>
      <c r="B63" s="4" t="s">
        <v>108</v>
      </c>
      <c r="C63" s="2" t="s">
        <v>141</v>
      </c>
      <c r="D63" s="6">
        <f t="shared" si="2"/>
        <v>211332.1</v>
      </c>
      <c r="E63" s="6">
        <v>211332.1</v>
      </c>
      <c r="F63" s="6"/>
      <c r="G63" s="6"/>
      <c r="H63" s="6"/>
      <c r="I63" s="6"/>
    </row>
    <row r="64" spans="1:9" ht="31.5">
      <c r="A64" s="7" t="s">
        <v>62</v>
      </c>
      <c r="B64" s="4">
        <v>230</v>
      </c>
      <c r="C64" s="2"/>
      <c r="D64" s="6">
        <f t="shared" si="2"/>
        <v>0</v>
      </c>
      <c r="E64" s="6">
        <f>E66+E67</f>
        <v>0</v>
      </c>
      <c r="F64" s="6"/>
      <c r="G64" s="6"/>
      <c r="H64" s="6"/>
      <c r="I64" s="6"/>
    </row>
    <row r="65" spans="1:9" ht="15.75">
      <c r="A65" s="7" t="s">
        <v>23</v>
      </c>
      <c r="B65" s="4"/>
      <c r="C65" s="2"/>
      <c r="D65" s="6"/>
      <c r="E65" s="6"/>
      <c r="F65" s="6"/>
      <c r="G65" s="6"/>
      <c r="H65" s="6"/>
      <c r="I65" s="6"/>
    </row>
    <row r="66" spans="1:9" ht="47.25">
      <c r="A66" s="7" t="s">
        <v>63</v>
      </c>
      <c r="B66" s="4">
        <v>231</v>
      </c>
      <c r="C66" s="2"/>
      <c r="D66" s="6">
        <f>E66+F66+G66+H66</f>
        <v>0</v>
      </c>
      <c r="E66" s="6"/>
      <c r="F66" s="6"/>
      <c r="G66" s="6"/>
      <c r="H66" s="6"/>
      <c r="I66" s="6"/>
    </row>
    <row r="67" spans="1:9" ht="94.5">
      <c r="A67" s="7" t="s">
        <v>64</v>
      </c>
      <c r="B67" s="4">
        <v>232</v>
      </c>
      <c r="C67" s="2"/>
      <c r="D67" s="6">
        <f>E67+F67+G67+H67</f>
        <v>0</v>
      </c>
      <c r="E67" s="6"/>
      <c r="F67" s="6"/>
      <c r="G67" s="6"/>
      <c r="H67" s="6"/>
      <c r="I67" s="6"/>
    </row>
    <row r="68" spans="1:9" s="1" customFormat="1" ht="15.75">
      <c r="A68" s="7" t="s">
        <v>65</v>
      </c>
      <c r="B68" s="4">
        <v>240</v>
      </c>
      <c r="C68" s="2">
        <v>290</v>
      </c>
      <c r="D68" s="6">
        <f>E68+F68+G68+H68</f>
        <v>512390.63</v>
      </c>
      <c r="E68" s="6">
        <f>E70+E76+E77+E79+E80</f>
        <v>472412.63</v>
      </c>
      <c r="F68" s="6">
        <f>F70+F76+F77+F79+F80</f>
        <v>0</v>
      </c>
      <c r="G68" s="6">
        <f>G70+G76+G77+G79+G80</f>
        <v>0</v>
      </c>
      <c r="H68" s="6">
        <f>H70+H78</f>
        <v>39978</v>
      </c>
      <c r="I68" s="6"/>
    </row>
    <row r="69" spans="1:9" ht="15.75">
      <c r="A69" s="7" t="s">
        <v>23</v>
      </c>
      <c r="B69" s="4"/>
      <c r="C69" s="2"/>
      <c r="D69" s="6"/>
      <c r="E69" s="6"/>
      <c r="F69" s="6"/>
      <c r="G69" s="6"/>
      <c r="H69" s="6"/>
      <c r="I69" s="6"/>
    </row>
    <row r="70" spans="1:9" ht="110.25">
      <c r="A70" s="7" t="s">
        <v>66</v>
      </c>
      <c r="B70" s="4" t="s">
        <v>113</v>
      </c>
      <c r="C70" s="2" t="s">
        <v>146</v>
      </c>
      <c r="D70" s="6">
        <f>E70+F70+G70+H70</f>
        <v>492401.63</v>
      </c>
      <c r="E70" s="6">
        <f>E72+E73+E75</f>
        <v>472412.63</v>
      </c>
      <c r="F70" s="6">
        <f>F72+F73+F75</f>
        <v>0</v>
      </c>
      <c r="G70" s="6">
        <f>G72+G73+G75</f>
        <v>0</v>
      </c>
      <c r="H70" s="6">
        <f>H72+H73+H75+H74</f>
        <v>19989</v>
      </c>
      <c r="I70" s="6"/>
    </row>
    <row r="71" spans="1:9" ht="15.75">
      <c r="A71" s="7" t="s">
        <v>45</v>
      </c>
      <c r="B71" s="4"/>
      <c r="C71" s="2"/>
      <c r="D71" s="6"/>
      <c r="E71" s="6"/>
      <c r="F71" s="6"/>
      <c r="G71" s="6"/>
      <c r="H71" s="6"/>
      <c r="I71" s="6"/>
    </row>
    <row r="72" spans="1:9" ht="63">
      <c r="A72" s="7" t="s">
        <v>67</v>
      </c>
      <c r="B72" s="4" t="s">
        <v>68</v>
      </c>
      <c r="C72" s="2" t="s">
        <v>152</v>
      </c>
      <c r="D72" s="6">
        <f>E72+F72+G72+H72</f>
        <v>467412.63</v>
      </c>
      <c r="E72" s="6">
        <v>467412.63</v>
      </c>
      <c r="F72" s="6"/>
      <c r="G72" s="6"/>
      <c r="H72" s="6"/>
      <c r="I72" s="6"/>
    </row>
    <row r="73" spans="1:9" ht="31.5">
      <c r="A73" s="7" t="s">
        <v>166</v>
      </c>
      <c r="B73" s="4" t="s">
        <v>69</v>
      </c>
      <c r="C73" s="2" t="s">
        <v>153</v>
      </c>
      <c r="D73" s="6">
        <f>E73+F73+G73+H73</f>
        <v>5000</v>
      </c>
      <c r="E73" s="6">
        <v>5000</v>
      </c>
      <c r="F73" s="6"/>
      <c r="G73" s="6"/>
      <c r="H73" s="6"/>
      <c r="I73" s="6"/>
    </row>
    <row r="74" spans="1:9" ht="31.5">
      <c r="A74" s="7" t="s">
        <v>156</v>
      </c>
      <c r="B74" s="4"/>
      <c r="C74" s="2" t="s">
        <v>172</v>
      </c>
      <c r="D74" s="6"/>
      <c r="E74" s="6"/>
      <c r="F74" s="6"/>
      <c r="G74" s="6"/>
      <c r="H74" s="6">
        <v>7996</v>
      </c>
      <c r="I74" s="6"/>
    </row>
    <row r="75" spans="1:9" ht="78.75">
      <c r="A75" s="7" t="s">
        <v>70</v>
      </c>
      <c r="B75" s="4" t="s">
        <v>71</v>
      </c>
      <c r="C75" s="2" t="s">
        <v>157</v>
      </c>
      <c r="D75" s="6">
        <f aca="true" t="shared" si="3" ref="D75:D81">E75+F75+G75+H75</f>
        <v>11993</v>
      </c>
      <c r="E75" s="6"/>
      <c r="F75" s="6"/>
      <c r="G75" s="6"/>
      <c r="H75" s="6">
        <v>11993</v>
      </c>
      <c r="I75" s="6"/>
    </row>
    <row r="76" spans="1:9" ht="15.75">
      <c r="A76" s="7" t="s">
        <v>72</v>
      </c>
      <c r="B76" s="4" t="s">
        <v>114</v>
      </c>
      <c r="C76" s="2"/>
      <c r="D76" s="6">
        <f t="shared" si="3"/>
        <v>0</v>
      </c>
      <c r="E76" s="6"/>
      <c r="F76" s="6"/>
      <c r="G76" s="6"/>
      <c r="H76" s="6"/>
      <c r="I76" s="6"/>
    </row>
    <row r="77" spans="1:9" ht="78.75">
      <c r="A77" s="7" t="s">
        <v>167</v>
      </c>
      <c r="B77" s="4" t="s">
        <v>115</v>
      </c>
      <c r="C77" s="8" t="s">
        <v>168</v>
      </c>
      <c r="D77" s="6">
        <f t="shared" si="3"/>
        <v>9838</v>
      </c>
      <c r="E77" s="6"/>
      <c r="F77" s="6"/>
      <c r="G77" s="6"/>
      <c r="H77" s="6">
        <v>9838</v>
      </c>
      <c r="I77" s="6"/>
    </row>
    <row r="78" spans="1:9" ht="31.5">
      <c r="A78" s="7" t="s">
        <v>158</v>
      </c>
      <c r="B78" s="4"/>
      <c r="C78" s="2" t="s">
        <v>159</v>
      </c>
      <c r="D78" s="6">
        <f t="shared" si="3"/>
        <v>19989</v>
      </c>
      <c r="E78" s="6"/>
      <c r="F78" s="6"/>
      <c r="G78" s="6"/>
      <c r="H78" s="6">
        <v>19989</v>
      </c>
      <c r="I78" s="6"/>
    </row>
    <row r="79" spans="1:9" ht="47.25">
      <c r="A79" s="7" t="s">
        <v>73</v>
      </c>
      <c r="B79" s="4" t="s">
        <v>116</v>
      </c>
      <c r="C79" s="2"/>
      <c r="D79" s="6">
        <f t="shared" si="3"/>
        <v>0</v>
      </c>
      <c r="E79" s="6"/>
      <c r="F79" s="6"/>
      <c r="G79" s="6"/>
      <c r="H79" s="6"/>
      <c r="I79" s="6"/>
    </row>
    <row r="80" spans="1:9" ht="47.25">
      <c r="A80" s="7" t="s">
        <v>74</v>
      </c>
      <c r="B80" s="4">
        <v>296</v>
      </c>
      <c r="C80" s="2" t="s">
        <v>154</v>
      </c>
      <c r="D80" s="6">
        <f t="shared" si="3"/>
        <v>760</v>
      </c>
      <c r="E80" s="6"/>
      <c r="F80" s="6"/>
      <c r="G80" s="6"/>
      <c r="H80" s="6">
        <v>760</v>
      </c>
      <c r="I80" s="6"/>
    </row>
    <row r="81" spans="1:9" s="1" customFormat="1" ht="63">
      <c r="A81" s="7" t="s">
        <v>75</v>
      </c>
      <c r="B81" s="4">
        <v>300</v>
      </c>
      <c r="C81" s="2"/>
      <c r="D81" s="6">
        <f t="shared" si="3"/>
        <v>1364532</v>
      </c>
      <c r="E81" s="6">
        <f>E83+E89</f>
        <v>1244600</v>
      </c>
      <c r="F81" s="6">
        <f>F83+F89</f>
        <v>0</v>
      </c>
      <c r="G81" s="6">
        <f>G83+G89</f>
        <v>0</v>
      </c>
      <c r="H81" s="6">
        <f>H83+H89</f>
        <v>119932</v>
      </c>
      <c r="I81" s="6"/>
    </row>
    <row r="82" spans="1:9" ht="15.75">
      <c r="A82" s="7" t="s">
        <v>23</v>
      </c>
      <c r="B82" s="4"/>
      <c r="C82" s="2"/>
      <c r="D82" s="6"/>
      <c r="E82" s="6"/>
      <c r="F82" s="6"/>
      <c r="G82" s="6"/>
      <c r="H82" s="6"/>
      <c r="I82" s="6"/>
    </row>
    <row r="83" spans="1:9" ht="31.5">
      <c r="A83" s="7" t="s">
        <v>76</v>
      </c>
      <c r="B83" s="4">
        <v>310</v>
      </c>
      <c r="C83" s="2">
        <v>310</v>
      </c>
      <c r="D83" s="6">
        <f>E83+F83+G83+H83</f>
        <v>1364532</v>
      </c>
      <c r="E83" s="6">
        <f>E85+E86</f>
        <v>1244600</v>
      </c>
      <c r="F83" s="6">
        <f>F85+F86</f>
        <v>0</v>
      </c>
      <c r="G83" s="6">
        <f>G85+G86</f>
        <v>0</v>
      </c>
      <c r="H83" s="6">
        <f>H85+H86</f>
        <v>119932</v>
      </c>
      <c r="I83" s="6"/>
    </row>
    <row r="84" spans="1:9" ht="15.75">
      <c r="A84" s="7" t="s">
        <v>45</v>
      </c>
      <c r="B84" s="4"/>
      <c r="C84" s="2"/>
      <c r="D84" s="6"/>
      <c r="E84" s="6"/>
      <c r="F84" s="6"/>
      <c r="G84" s="6"/>
      <c r="H84" s="6"/>
      <c r="I84" s="6"/>
    </row>
    <row r="85" spans="1:9" ht="78.75">
      <c r="A85" s="7" t="s">
        <v>77</v>
      </c>
      <c r="B85" s="4" t="s">
        <v>117</v>
      </c>
      <c r="C85" s="2"/>
      <c r="D85" s="6">
        <f aca="true" t="shared" si="4" ref="D85:D92">E85+F85+G85+H85</f>
        <v>0</v>
      </c>
      <c r="E85" s="6"/>
      <c r="F85" s="6"/>
      <c r="G85" s="6"/>
      <c r="H85" s="6"/>
      <c r="I85" s="6"/>
    </row>
    <row r="86" spans="1:9" ht="78.75">
      <c r="A86" s="7" t="s">
        <v>78</v>
      </c>
      <c r="B86" s="4">
        <v>312</v>
      </c>
      <c r="C86" s="2" t="s">
        <v>163</v>
      </c>
      <c r="D86" s="6">
        <f t="shared" si="4"/>
        <v>1364532</v>
      </c>
      <c r="E86" s="6">
        <v>1244600</v>
      </c>
      <c r="F86" s="6"/>
      <c r="G86" s="6"/>
      <c r="H86" s="6">
        <v>119932</v>
      </c>
      <c r="I86" s="6"/>
    </row>
    <row r="87" spans="1:9" ht="47.25">
      <c r="A87" s="7" t="s">
        <v>79</v>
      </c>
      <c r="B87" s="4">
        <v>320</v>
      </c>
      <c r="C87" s="2"/>
      <c r="D87" s="6">
        <f t="shared" si="4"/>
        <v>0</v>
      </c>
      <c r="E87" s="6"/>
      <c r="F87" s="6"/>
      <c r="G87" s="6"/>
      <c r="H87" s="6"/>
      <c r="I87" s="6"/>
    </row>
    <row r="88" spans="1:9" ht="47.25">
      <c r="A88" s="7" t="s">
        <v>80</v>
      </c>
      <c r="B88" s="4">
        <v>330</v>
      </c>
      <c r="C88" s="2"/>
      <c r="D88" s="6">
        <f t="shared" si="4"/>
        <v>0</v>
      </c>
      <c r="E88" s="6"/>
      <c r="F88" s="6"/>
      <c r="G88" s="6"/>
      <c r="H88" s="6"/>
      <c r="I88" s="6"/>
    </row>
    <row r="89" spans="1:9" ht="31.5">
      <c r="A89" s="7" t="s">
        <v>81</v>
      </c>
      <c r="B89" s="4">
        <v>340</v>
      </c>
      <c r="C89" s="2">
        <v>340</v>
      </c>
      <c r="D89" s="6">
        <f t="shared" si="4"/>
        <v>0</v>
      </c>
      <c r="E89" s="6">
        <f>E91+E92+E93</f>
        <v>0</v>
      </c>
      <c r="F89" s="6"/>
      <c r="G89" s="6"/>
      <c r="H89" s="6"/>
      <c r="I89" s="6"/>
    </row>
    <row r="90" spans="1:9" ht="15.75">
      <c r="A90" s="7" t="s">
        <v>23</v>
      </c>
      <c r="B90" s="4"/>
      <c r="C90" s="2"/>
      <c r="D90" s="6">
        <f t="shared" si="4"/>
        <v>0</v>
      </c>
      <c r="E90" s="6"/>
      <c r="F90" s="6"/>
      <c r="G90" s="6"/>
      <c r="H90" s="6"/>
      <c r="I90" s="6"/>
    </row>
    <row r="91" spans="1:9" ht="31.5">
      <c r="A91" s="7" t="s">
        <v>82</v>
      </c>
      <c r="B91" s="4" t="s">
        <v>118</v>
      </c>
      <c r="C91" s="2"/>
      <c r="D91" s="6">
        <f t="shared" si="4"/>
        <v>0</v>
      </c>
      <c r="E91" s="6"/>
      <c r="F91" s="6"/>
      <c r="G91" s="6"/>
      <c r="H91" s="6"/>
      <c r="I91" s="6"/>
    </row>
    <row r="92" spans="1:9" ht="31.5">
      <c r="A92" s="7" t="s">
        <v>169</v>
      </c>
      <c r="B92" s="4" t="s">
        <v>119</v>
      </c>
      <c r="C92" s="2" t="s">
        <v>170</v>
      </c>
      <c r="D92" s="6">
        <f t="shared" si="4"/>
        <v>0</v>
      </c>
      <c r="E92" s="6"/>
      <c r="F92" s="6"/>
      <c r="G92" s="6"/>
      <c r="H92" s="6"/>
      <c r="I92" s="6"/>
    </row>
    <row r="93" spans="1:9" ht="47.25">
      <c r="A93" s="7" t="s">
        <v>160</v>
      </c>
      <c r="B93" s="4" t="s">
        <v>171</v>
      </c>
      <c r="C93" s="2" t="s">
        <v>161</v>
      </c>
      <c r="D93" s="6"/>
      <c r="E93" s="6"/>
      <c r="F93" s="6"/>
      <c r="G93" s="6"/>
      <c r="H93" s="6">
        <v>119933</v>
      </c>
      <c r="I93" s="6"/>
    </row>
    <row r="94" spans="1:9" ht="47.25">
      <c r="A94" s="7" t="s">
        <v>83</v>
      </c>
      <c r="B94" s="4">
        <v>400</v>
      </c>
      <c r="C94" s="2" t="s">
        <v>15</v>
      </c>
      <c r="D94" s="6">
        <f>E94+F94+G94+H94</f>
        <v>0</v>
      </c>
      <c r="E94" s="6"/>
      <c r="F94" s="6"/>
      <c r="G94" s="6"/>
      <c r="H94" s="6"/>
      <c r="I94" s="6"/>
    </row>
    <row r="95" spans="1:9" ht="15.75">
      <c r="A95" s="7" t="s">
        <v>23</v>
      </c>
      <c r="B95" s="4"/>
      <c r="C95" s="2"/>
      <c r="D95" s="6"/>
      <c r="E95" s="6"/>
      <c r="F95" s="6"/>
      <c r="G95" s="6"/>
      <c r="H95" s="6"/>
      <c r="I95" s="6"/>
    </row>
    <row r="96" spans="1:9" ht="31.5">
      <c r="A96" s="7" t="s">
        <v>84</v>
      </c>
      <c r="B96" s="4">
        <v>410</v>
      </c>
      <c r="C96" s="2"/>
      <c r="D96" s="6">
        <f>E96+F96+G96+H96</f>
        <v>0</v>
      </c>
      <c r="E96" s="6"/>
      <c r="F96" s="6"/>
      <c r="G96" s="6"/>
      <c r="H96" s="6"/>
      <c r="I96" s="6"/>
    </row>
    <row r="97" spans="1:9" ht="15.75">
      <c r="A97" s="7" t="s">
        <v>85</v>
      </c>
      <c r="B97" s="4">
        <v>420</v>
      </c>
      <c r="C97" s="2"/>
      <c r="D97" s="6">
        <f>E97+F97+G97+H97</f>
        <v>0</v>
      </c>
      <c r="E97" s="6"/>
      <c r="F97" s="6"/>
      <c r="G97" s="6"/>
      <c r="H97" s="6"/>
      <c r="I97" s="6"/>
    </row>
    <row r="98" spans="1:9" ht="31.5">
      <c r="A98" s="7" t="s">
        <v>86</v>
      </c>
      <c r="B98" s="4">
        <v>500</v>
      </c>
      <c r="C98" s="2"/>
      <c r="D98" s="6">
        <f>E98+F98+G98+H98</f>
        <v>0</v>
      </c>
      <c r="E98" s="6"/>
      <c r="F98" s="6"/>
      <c r="G98" s="6"/>
      <c r="H98" s="6"/>
      <c r="I98" s="6"/>
    </row>
    <row r="99" spans="1:9" ht="15.75">
      <c r="A99" s="7" t="s">
        <v>23</v>
      </c>
      <c r="B99" s="4"/>
      <c r="C99" s="2"/>
      <c r="D99" s="6"/>
      <c r="E99" s="6"/>
      <c r="F99" s="6"/>
      <c r="G99" s="6"/>
      <c r="H99" s="6"/>
      <c r="I99" s="6"/>
    </row>
    <row r="100" spans="1:9" ht="31.5">
      <c r="A100" s="7" t="s">
        <v>87</v>
      </c>
      <c r="B100" s="4">
        <v>510</v>
      </c>
      <c r="C100" s="2"/>
      <c r="D100" s="6">
        <f>E100+F100+G100+H100</f>
        <v>0</v>
      </c>
      <c r="E100" s="6"/>
      <c r="F100" s="6"/>
      <c r="G100" s="6"/>
      <c r="H100" s="6"/>
      <c r="I100" s="6"/>
    </row>
    <row r="101" spans="1:9" ht="15.75">
      <c r="A101" s="7" t="s">
        <v>88</v>
      </c>
      <c r="B101" s="4">
        <v>520</v>
      </c>
      <c r="C101" s="2"/>
      <c r="D101" s="6">
        <f>E101+F101+G101+H101</f>
        <v>0</v>
      </c>
      <c r="E101" s="6"/>
      <c r="F101" s="6"/>
      <c r="G101" s="6"/>
      <c r="H101" s="6"/>
      <c r="I101" s="6"/>
    </row>
    <row r="102" spans="1:9" ht="31.5">
      <c r="A102" s="7" t="s">
        <v>89</v>
      </c>
      <c r="B102" s="4">
        <v>600</v>
      </c>
      <c r="C102" s="2" t="s">
        <v>15</v>
      </c>
      <c r="D102" s="6">
        <f>E102+F102+G102+H102</f>
        <v>0</v>
      </c>
      <c r="E102" s="6"/>
      <c r="F102" s="6"/>
      <c r="G102" s="6"/>
      <c r="H102" s="6"/>
      <c r="I102" s="6"/>
    </row>
    <row r="103" spans="1:9" ht="31.5">
      <c r="A103" s="7" t="s">
        <v>90</v>
      </c>
      <c r="B103" s="4">
        <v>700</v>
      </c>
      <c r="C103" s="2" t="s">
        <v>15</v>
      </c>
      <c r="D103" s="6">
        <f>E103+F103+G103+H103</f>
        <v>0</v>
      </c>
      <c r="E103" s="6"/>
      <c r="F103" s="6"/>
      <c r="G103" s="6"/>
      <c r="H103" s="6"/>
      <c r="I103" s="6"/>
    </row>
  </sheetData>
  <sheetProtection/>
  <mergeCells count="10">
    <mergeCell ref="B2:G2"/>
    <mergeCell ref="D5:I5"/>
    <mergeCell ref="H6:I6"/>
    <mergeCell ref="A5:A7"/>
    <mergeCell ref="B5:B7"/>
    <mergeCell ref="C5:C7"/>
    <mergeCell ref="D6:D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2018-12-27T09:29:22Z</cp:lastPrinted>
  <dcterms:created xsi:type="dcterms:W3CDTF">2006-09-16T00:00:00Z</dcterms:created>
  <dcterms:modified xsi:type="dcterms:W3CDTF">2019-01-25T05:16:51Z</dcterms:modified>
  <cp:category/>
  <cp:version/>
  <cp:contentType/>
  <cp:contentStatus/>
</cp:coreProperties>
</file>